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S０１\Desktop\201804_jidou_RA\"/>
    </mc:Choice>
  </mc:AlternateContent>
  <bookViews>
    <workbookView xWindow="0" yWindow="0" windowWidth="12000" windowHeight="5160" activeTab="1"/>
  </bookViews>
  <sheets>
    <sheet name="リスクアセスメントシート_手書き" sheetId="21" r:id="rId1"/>
    <sheet name="リスクアセスメントシート_自動" sheetId="20" r:id="rId2"/>
  </sheets>
  <definedNames>
    <definedName name="_xlnm.Print_Area" localSheetId="1">リスクアセスメントシート_自動!$A$1:$Y$38</definedName>
    <definedName name="_xlnm.Print_Area" localSheetId="0">リスクアセスメントシート_手書き!$A$1:$Y$38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20" l="1"/>
  <c r="U31" i="21" l="1"/>
  <c r="O19" i="20" l="1"/>
  <c r="O18" i="20"/>
  <c r="G11" i="20" l="1"/>
  <c r="G13" i="20" l="1"/>
  <c r="S17" i="20" l="1"/>
  <c r="Q17" i="20"/>
  <c r="O17" i="20"/>
  <c r="S11" i="20"/>
  <c r="S12" i="20"/>
  <c r="S13" i="20"/>
  <c r="S14" i="20"/>
  <c r="S15" i="20"/>
  <c r="S16" i="20"/>
  <c r="S18" i="20"/>
  <c r="S19" i="20"/>
  <c r="S20" i="20"/>
  <c r="S21" i="20"/>
  <c r="S22" i="20"/>
  <c r="S23" i="20"/>
  <c r="S10" i="20"/>
  <c r="M17" i="20"/>
  <c r="Q11" i="20"/>
  <c r="Q12" i="20"/>
  <c r="Q13" i="20"/>
  <c r="Q14" i="20"/>
  <c r="Q15" i="20"/>
  <c r="Q16" i="20"/>
  <c r="Q18" i="20"/>
  <c r="Q19" i="20"/>
  <c r="Q20" i="20"/>
  <c r="Q21" i="20"/>
  <c r="Q22" i="20"/>
  <c r="Q23" i="20"/>
  <c r="Q10" i="20"/>
  <c r="O11" i="20"/>
  <c r="O12" i="20"/>
  <c r="O13" i="20"/>
  <c r="O14" i="20"/>
  <c r="O15" i="20"/>
  <c r="O16" i="20"/>
  <c r="O20" i="20"/>
  <c r="O21" i="20"/>
  <c r="O22" i="20"/>
  <c r="O23" i="20"/>
  <c r="O10" i="20"/>
  <c r="M11" i="20"/>
  <c r="M10" i="20"/>
  <c r="M12" i="20"/>
  <c r="M13" i="20"/>
  <c r="M14" i="20"/>
  <c r="M15" i="20"/>
  <c r="M16" i="20"/>
  <c r="M18" i="20"/>
  <c r="M19" i="20"/>
  <c r="M20" i="20"/>
  <c r="M21" i="20"/>
  <c r="M22" i="20"/>
  <c r="M23" i="20"/>
  <c r="K21" i="20"/>
  <c r="K22" i="20"/>
  <c r="K23" i="20"/>
  <c r="K20" i="20"/>
  <c r="K19" i="20"/>
  <c r="K18" i="20"/>
  <c r="K17" i="20"/>
  <c r="K16" i="20"/>
  <c r="K15" i="20"/>
  <c r="K14" i="20"/>
  <c r="K13" i="20"/>
  <c r="K12" i="20"/>
  <c r="K11" i="20"/>
  <c r="I23" i="20"/>
  <c r="I22" i="20"/>
  <c r="I21" i="20"/>
  <c r="I20" i="20"/>
  <c r="I19" i="20"/>
  <c r="I18" i="20"/>
  <c r="G22" i="20"/>
  <c r="G23" i="20"/>
  <c r="G21" i="20"/>
  <c r="G20" i="20"/>
  <c r="G19" i="20"/>
  <c r="G18" i="20"/>
  <c r="K10" i="20"/>
  <c r="I17" i="20" l="1"/>
  <c r="G17" i="20"/>
  <c r="I16" i="20"/>
  <c r="G16" i="20"/>
  <c r="I15" i="20"/>
  <c r="G15" i="20"/>
  <c r="I14" i="20"/>
  <c r="G14" i="20"/>
  <c r="I13" i="20"/>
  <c r="I12" i="20"/>
  <c r="G12" i="20"/>
  <c r="I11" i="20"/>
  <c r="I10" i="20"/>
  <c r="U11" i="20" l="1"/>
  <c r="U12" i="20"/>
  <c r="U13" i="20"/>
  <c r="U14" i="20"/>
  <c r="U15" i="20"/>
  <c r="U16" i="20"/>
  <c r="U18" i="20"/>
  <c r="U19" i="20"/>
  <c r="U20" i="20"/>
  <c r="U21" i="20"/>
  <c r="U22" i="20"/>
  <c r="U23" i="20"/>
  <c r="U10" i="20"/>
  <c r="V18" i="20" l="1"/>
  <c r="W18" i="20" s="1"/>
  <c r="X18" i="20" s="1"/>
  <c r="Y18" i="20" s="1"/>
  <c r="V22" i="20"/>
  <c r="W22" i="20" s="1"/>
  <c r="V16" i="20"/>
  <c r="W16" i="20" s="1"/>
  <c r="V12" i="20"/>
  <c r="W12" i="20" s="1"/>
  <c r="V23" i="20"/>
  <c r="W23" i="20" s="1"/>
  <c r="X23" i="20" s="1"/>
  <c r="Y23" i="20" s="1"/>
  <c r="V21" i="20"/>
  <c r="W21" i="20" s="1"/>
  <c r="V19" i="20"/>
  <c r="W19" i="20" s="1"/>
  <c r="V15" i="20"/>
  <c r="W15" i="20" s="1"/>
  <c r="V13" i="20"/>
  <c r="W13" i="20" s="1"/>
  <c r="X13" i="20" s="1"/>
  <c r="Y13" i="20" s="1"/>
  <c r="V11" i="20"/>
  <c r="W11" i="20" s="1"/>
  <c r="X11" i="20" s="1"/>
  <c r="Y11" i="20" s="1"/>
  <c r="V20" i="20"/>
  <c r="W20" i="20" s="1"/>
  <c r="X20" i="20" s="1"/>
  <c r="Y20" i="20" s="1"/>
  <c r="V14" i="20"/>
  <c r="W14" i="20" s="1"/>
  <c r="X14" i="20" s="1"/>
  <c r="Y14" i="20" s="1"/>
  <c r="V10" i="20"/>
  <c r="W10" i="20" s="1"/>
  <c r="X22" i="20" l="1"/>
  <c r="Y22" i="20" s="1"/>
  <c r="X21" i="20"/>
  <c r="Y21" i="20" s="1"/>
  <c r="X19" i="20"/>
  <c r="Y19" i="20" s="1"/>
  <c r="X16" i="20"/>
  <c r="Y16" i="20" s="1"/>
  <c r="X15" i="20"/>
  <c r="X12" i="20"/>
  <c r="Y12" i="20" s="1"/>
  <c r="X10" i="20"/>
  <c r="Y10" i="20" s="1"/>
  <c r="Y15" i="20" l="1"/>
  <c r="U31" i="20" s="1"/>
</calcChain>
</file>

<file path=xl/sharedStrings.xml><?xml version="1.0" encoding="utf-8"?>
<sst xmlns="http://schemas.openxmlformats.org/spreadsheetml/2006/main" count="230" uniqueCount="109">
  <si>
    <t>湿し水・エッチ液</t>
    <rPh sb="0" eb="1">
      <t>シメ</t>
    </rPh>
    <rPh sb="2" eb="3">
      <t>ミズ</t>
    </rPh>
    <rPh sb="7" eb="8">
      <t>エキ</t>
    </rPh>
    <phoneticPr fontId="1"/>
  </si>
  <si>
    <t>資材</t>
    <rPh sb="0" eb="2">
      <t>シザイ</t>
    </rPh>
    <phoneticPr fontId="1"/>
  </si>
  <si>
    <t>-</t>
    <phoneticPr fontId="1"/>
  </si>
  <si>
    <t>アルコールレス湿し水</t>
    <phoneticPr fontId="1"/>
  </si>
  <si>
    <t>水無し・ドライオフセット</t>
    <phoneticPr fontId="1"/>
  </si>
  <si>
    <t>-</t>
  </si>
  <si>
    <t>水性ニス</t>
    <phoneticPr fontId="1"/>
  </si>
  <si>
    <t>油性インキ</t>
    <phoneticPr fontId="1"/>
  </si>
  <si>
    <t>塩素系溶剤</t>
    <phoneticPr fontId="1"/>
  </si>
  <si>
    <t>芳香族系炭化水素溶剤</t>
    <phoneticPr fontId="1"/>
  </si>
  <si>
    <t>石油系および鉱油系溶剤</t>
    <phoneticPr fontId="1"/>
  </si>
  <si>
    <t>水系</t>
    <phoneticPr fontId="1"/>
  </si>
  <si>
    <t>洗浄剤</t>
    <rPh sb="0" eb="2">
      <t>センジョウ</t>
    </rPh>
    <rPh sb="2" eb="3">
      <t>ザイ</t>
    </rPh>
    <phoneticPr fontId="1"/>
  </si>
  <si>
    <t>インキ</t>
    <phoneticPr fontId="1"/>
  </si>
  <si>
    <t>単位作業場：</t>
    <rPh sb="0" eb="2">
      <t>タンイ</t>
    </rPh>
    <rPh sb="2" eb="4">
      <t>サギョウ</t>
    </rPh>
    <rPh sb="4" eb="5">
      <t>ジョウ</t>
    </rPh>
    <phoneticPr fontId="1"/>
  </si>
  <si>
    <t>リスクレベル</t>
    <phoneticPr fontId="1"/>
  </si>
  <si>
    <t>植物系溶剤</t>
    <phoneticPr fontId="1"/>
  </si>
  <si>
    <t>VOC警報器</t>
    <rPh sb="3" eb="5">
      <t>ケイホウ</t>
    </rPh>
    <rPh sb="5" eb="6">
      <t>キ</t>
    </rPh>
    <phoneticPr fontId="1"/>
  </si>
  <si>
    <t>その他対策</t>
    <rPh sb="2" eb="3">
      <t>タ</t>
    </rPh>
    <rPh sb="3" eb="5">
      <t>タイサク</t>
    </rPh>
    <phoneticPr fontId="1"/>
  </si>
  <si>
    <t>-</t>
    <phoneticPr fontId="1"/>
  </si>
  <si>
    <t>○</t>
    <phoneticPr fontId="1"/>
  </si>
  <si>
    <t>×</t>
    <phoneticPr fontId="1"/>
  </si>
  <si>
    <t>ノンVOCインキ・UVインキ</t>
    <phoneticPr fontId="1"/>
  </si>
  <si>
    <t>アルコール系およびその他
（植物由来系）溶剤</t>
    <rPh sb="11" eb="12">
      <t>タ</t>
    </rPh>
    <rPh sb="14" eb="16">
      <t>ショクブツ</t>
    </rPh>
    <rPh sb="16" eb="18">
      <t>ユライ</t>
    </rPh>
    <rPh sb="18" eb="19">
      <t>ケイ</t>
    </rPh>
    <phoneticPr fontId="1"/>
  </si>
  <si>
    <t>印刷機洗浄における措置</t>
    <rPh sb="0" eb="2">
      <t>インサツ</t>
    </rPh>
    <rPh sb="2" eb="3">
      <t>キ</t>
    </rPh>
    <rPh sb="3" eb="5">
      <t>センジョウ</t>
    </rPh>
    <rPh sb="9" eb="11">
      <t>ソチ</t>
    </rPh>
    <phoneticPr fontId="1"/>
  </si>
  <si>
    <t>推定単位作業環境濃度レベル</t>
    <rPh sb="0" eb="2">
      <t>スイテイ</t>
    </rPh>
    <rPh sb="2" eb="4">
      <t>タンイ</t>
    </rPh>
    <rPh sb="4" eb="6">
      <t>サギョウ</t>
    </rPh>
    <rPh sb="6" eb="8">
      <t>カンキョウ</t>
    </rPh>
    <rPh sb="8" eb="10">
      <t>ノウド</t>
    </rPh>
    <phoneticPr fontId="1"/>
  </si>
  <si>
    <t>E</t>
  </si>
  <si>
    <t>D</t>
  </si>
  <si>
    <t>C</t>
  </si>
  <si>
    <t>B</t>
  </si>
  <si>
    <t>A</t>
  </si>
  <si>
    <t>局所排気
(外付け）</t>
    <rPh sb="0" eb="2">
      <t>キョクショ</t>
    </rPh>
    <rPh sb="2" eb="4">
      <t>ハイキ</t>
    </rPh>
    <rPh sb="6" eb="7">
      <t>ソト</t>
    </rPh>
    <rPh sb="7" eb="8">
      <t>ヅ</t>
    </rPh>
    <phoneticPr fontId="1"/>
  </si>
  <si>
    <t>換気に依るばく露対策</t>
    <rPh sb="0" eb="2">
      <t>カンキ</t>
    </rPh>
    <rPh sb="3" eb="4">
      <t>ヨ</t>
    </rPh>
    <rPh sb="8" eb="10">
      <t>タイサク</t>
    </rPh>
    <phoneticPr fontId="1"/>
  </si>
  <si>
    <t>手動
（×選択）</t>
    <rPh sb="0" eb="2">
      <t>シュドウ</t>
    </rPh>
    <rPh sb="5" eb="7">
      <t>センタク</t>
    </rPh>
    <phoneticPr fontId="1"/>
  </si>
  <si>
    <t>全体換気</t>
    <phoneticPr fontId="1"/>
  </si>
  <si>
    <t>資材の
ハザード
レベル</t>
    <rPh sb="0" eb="2">
      <t>シザイ</t>
    </rPh>
    <phoneticPr fontId="1"/>
  </si>
  <si>
    <t>湿し水
IPA等1～5%以下のアルコール</t>
    <rPh sb="7" eb="8">
      <t>ナド</t>
    </rPh>
    <rPh sb="12" eb="14">
      <t>イカ</t>
    </rPh>
    <phoneticPr fontId="1"/>
  </si>
  <si>
    <r>
      <rPr>
        <sz val="11"/>
        <color theme="1"/>
        <rFont val="ＭＳ ゴシック"/>
        <family val="3"/>
        <charset val="128"/>
      </rPr>
      <t>湿し水</t>
    </r>
    <r>
      <rPr>
        <sz val="8"/>
        <color theme="1"/>
        <rFont val="ＭＳ ゴシック"/>
        <family val="3"/>
        <charset val="128"/>
      </rPr>
      <t xml:space="preserve">
</t>
    </r>
    <r>
      <rPr>
        <sz val="9"/>
        <color theme="1"/>
        <rFont val="ＭＳ ゴシック"/>
        <family val="3"/>
        <charset val="128"/>
      </rPr>
      <t>IPA等5%超のアルコール</t>
    </r>
    <rPh sb="7" eb="8">
      <t>ナド</t>
    </rPh>
    <phoneticPr fontId="1"/>
  </si>
  <si>
    <t>植物油インキ
(ベジタブルマーク対応)</t>
    <phoneticPr fontId="1"/>
  </si>
  <si>
    <r>
      <t xml:space="preserve">(4)ブランケット
洗浄装置
</t>
    </r>
    <r>
      <rPr>
        <sz val="8"/>
        <color theme="1"/>
        <rFont val="ＭＳ Ｐゴシック"/>
        <family val="3"/>
        <charset val="128"/>
        <scheme val="minor"/>
      </rPr>
      <t>（一度でも手動または
自動（噴霧型）で洗浄を行う場合は×を選択して下さい）</t>
    </r>
    <rPh sb="10" eb="12">
      <t>センジョウ</t>
    </rPh>
    <rPh sb="12" eb="14">
      <t>ソウチ</t>
    </rPh>
    <rPh sb="16" eb="18">
      <t>イチド</t>
    </rPh>
    <rPh sb="20" eb="22">
      <t>シュドウ</t>
    </rPh>
    <rPh sb="26" eb="28">
      <t>ジドウ</t>
    </rPh>
    <rPh sb="29" eb="31">
      <t>フンム</t>
    </rPh>
    <rPh sb="31" eb="32">
      <t>ガタ</t>
    </rPh>
    <rPh sb="34" eb="36">
      <t>センジョウ</t>
    </rPh>
    <rPh sb="37" eb="38">
      <t>オコナ</t>
    </rPh>
    <rPh sb="39" eb="41">
      <t>バアイ</t>
    </rPh>
    <rPh sb="44" eb="46">
      <t>センタク</t>
    </rPh>
    <rPh sb="48" eb="49">
      <t>クダ</t>
    </rPh>
    <phoneticPr fontId="1"/>
  </si>
  <si>
    <r>
      <t xml:space="preserve">(5)換気
</t>
    </r>
    <r>
      <rPr>
        <sz val="10"/>
        <color theme="1"/>
        <rFont val="ＭＳ Ｐゴシック"/>
        <family val="3"/>
        <charset val="128"/>
        <scheme val="minor"/>
      </rPr>
      <t>（一台でも局所排気がついていない場合は局所排気は×を選択して下さい）</t>
    </r>
    <r>
      <rPr>
        <sz val="11"/>
        <color theme="1"/>
        <rFont val="ＭＳ Ｐゴシック"/>
        <family val="3"/>
        <charset val="128"/>
        <scheme val="minor"/>
      </rPr>
      <t xml:space="preserve">
</t>
    </r>
    <rPh sb="3" eb="5">
      <t>カンキ</t>
    </rPh>
    <rPh sb="7" eb="9">
      <t>イチダイ</t>
    </rPh>
    <rPh sb="11" eb="13">
      <t>キョクショ</t>
    </rPh>
    <rPh sb="13" eb="15">
      <t>ハイキ</t>
    </rPh>
    <rPh sb="22" eb="24">
      <t>バアイ</t>
    </rPh>
    <rPh sb="25" eb="27">
      <t>キョクショ</t>
    </rPh>
    <rPh sb="27" eb="29">
      <t>ハイキ</t>
    </rPh>
    <rPh sb="32" eb="34">
      <t>センタク</t>
    </rPh>
    <rPh sb="36" eb="37">
      <t>クダ</t>
    </rPh>
    <phoneticPr fontId="1"/>
  </si>
  <si>
    <t>(7)廃ウエス等容器の密封の徹底</t>
    <rPh sb="3" eb="4">
      <t>ハイ</t>
    </rPh>
    <rPh sb="7" eb="8">
      <t>ナド</t>
    </rPh>
    <rPh sb="8" eb="10">
      <t>ヨウキ</t>
    </rPh>
    <rPh sb="11" eb="13">
      <t>ミップウ</t>
    </rPh>
    <rPh sb="14" eb="16">
      <t>テッテイ</t>
    </rPh>
    <phoneticPr fontId="1"/>
  </si>
  <si>
    <t>低減措置②</t>
    <rPh sb="0" eb="2">
      <t>テイゲン</t>
    </rPh>
    <rPh sb="2" eb="4">
      <t>ソチ</t>
    </rPh>
    <phoneticPr fontId="1"/>
  </si>
  <si>
    <t>資材のハザードレベルと推定単位作業環境濃度レベルのマトリクス</t>
    <phoneticPr fontId="1"/>
  </si>
  <si>
    <t>担当者</t>
    <rPh sb="0" eb="3">
      <t>タントウシャ</t>
    </rPh>
    <phoneticPr fontId="1"/>
  </si>
  <si>
    <t>責任者</t>
    <rPh sb="0" eb="3">
      <t>セキニンシャ</t>
    </rPh>
    <phoneticPr fontId="1"/>
  </si>
  <si>
    <r>
      <rPr>
        <sz val="11"/>
        <color theme="1"/>
        <rFont val="ＭＳ ゴシック"/>
        <family val="3"/>
        <charset val="128"/>
      </rPr>
      <t>湿し水</t>
    </r>
    <r>
      <rPr>
        <sz val="8"/>
        <color theme="1"/>
        <rFont val="ＭＳ ゴシック"/>
        <family val="3"/>
        <charset val="128"/>
      </rPr>
      <t xml:space="preserve">
</t>
    </r>
    <r>
      <rPr>
        <sz val="10"/>
        <color theme="1"/>
        <rFont val="ＭＳ ゴシック"/>
        <family val="3"/>
        <charset val="128"/>
      </rPr>
      <t>IPA等5%超のアルコール</t>
    </r>
    <rPh sb="7" eb="8">
      <t>ナド</t>
    </rPh>
    <phoneticPr fontId="1"/>
  </si>
  <si>
    <t>-</t>
    <phoneticPr fontId="1"/>
  </si>
  <si>
    <t>-</t>
    <phoneticPr fontId="1"/>
  </si>
  <si>
    <t>使用する
資材
(使用する全ての種類に○を付けて下さい）</t>
    <rPh sb="0" eb="2">
      <t>シヨウ</t>
    </rPh>
    <rPh sb="5" eb="7">
      <t>シザイ</t>
    </rPh>
    <rPh sb="10" eb="12">
      <t>シヨウ</t>
    </rPh>
    <rPh sb="14" eb="15">
      <t>スベ</t>
    </rPh>
    <rPh sb="17" eb="19">
      <t>シュルイ</t>
    </rPh>
    <rPh sb="22" eb="23">
      <t>ツ</t>
    </rPh>
    <rPh sb="25" eb="26">
      <t>クダ</t>
    </rPh>
    <phoneticPr fontId="1"/>
  </si>
  <si>
    <t>自動（洗浄プログラム）（○選択）</t>
    <rPh sb="13" eb="15">
      <t>センタク</t>
    </rPh>
    <phoneticPr fontId="1"/>
  </si>
  <si>
    <t>使用する
資材の種類</t>
    <rPh sb="0" eb="2">
      <t>シヨウ</t>
    </rPh>
    <rPh sb="5" eb="7">
      <t>シザイ</t>
    </rPh>
    <rPh sb="8" eb="10">
      <t>シュルイ</t>
    </rPh>
    <phoneticPr fontId="1"/>
  </si>
  <si>
    <t>(8)ドクター刃・受け皿の定期的な洗浄</t>
    <rPh sb="7" eb="8">
      <t>バ</t>
    </rPh>
    <rPh sb="9" eb="10">
      <t>ウ</t>
    </rPh>
    <rPh sb="11" eb="12">
      <t>ザラ</t>
    </rPh>
    <rPh sb="13" eb="16">
      <t>テイキテキ</t>
    </rPh>
    <rPh sb="17" eb="19">
      <t>センジョウ</t>
    </rPh>
    <phoneticPr fontId="1"/>
  </si>
  <si>
    <t>(6)VOC警報器が警報中近づかず他の警報の鳴っていないVOC警報器周辺に避難する</t>
    <rPh sb="6" eb="8">
      <t>ケイホウ</t>
    </rPh>
    <rPh sb="8" eb="9">
      <t>キ</t>
    </rPh>
    <rPh sb="10" eb="12">
      <t>ケイホウ</t>
    </rPh>
    <rPh sb="12" eb="13">
      <t>チュウ</t>
    </rPh>
    <rPh sb="13" eb="14">
      <t>チカ</t>
    </rPh>
    <rPh sb="17" eb="18">
      <t>ホカ</t>
    </rPh>
    <rPh sb="19" eb="21">
      <t>ケイホウ</t>
    </rPh>
    <rPh sb="22" eb="23">
      <t>ナ</t>
    </rPh>
    <rPh sb="31" eb="33">
      <t>ケイホウ</t>
    </rPh>
    <rPh sb="33" eb="34">
      <t>キ</t>
    </rPh>
    <rPh sb="34" eb="36">
      <t>シュウヘン</t>
    </rPh>
    <rPh sb="37" eb="39">
      <t>ヒナン</t>
    </rPh>
    <phoneticPr fontId="1"/>
  </si>
  <si>
    <r>
      <t xml:space="preserve">(3)インキローラー
洗浄装置
</t>
    </r>
    <r>
      <rPr>
        <sz val="8"/>
        <color theme="1"/>
        <rFont val="ＭＳ Ｐゴシック"/>
        <family val="3"/>
        <charset val="128"/>
        <scheme val="minor"/>
      </rPr>
      <t>（一度でも手動で洗浄作業を行う場合は×を選択して下さい）</t>
    </r>
    <rPh sb="11" eb="13">
      <t>センジョウ</t>
    </rPh>
    <rPh sb="13" eb="15">
      <t>ソウチ</t>
    </rPh>
    <rPh sb="17" eb="19">
      <t>イチド</t>
    </rPh>
    <rPh sb="21" eb="23">
      <t>シュドウ</t>
    </rPh>
    <rPh sb="24" eb="26">
      <t>センジョウ</t>
    </rPh>
    <rPh sb="26" eb="28">
      <t>サギョウ</t>
    </rPh>
    <rPh sb="29" eb="30">
      <t>オコナ</t>
    </rPh>
    <rPh sb="31" eb="33">
      <t>バアイ</t>
    </rPh>
    <rPh sb="36" eb="38">
      <t>センタク</t>
    </rPh>
    <rPh sb="40" eb="41">
      <t>クダ</t>
    </rPh>
    <phoneticPr fontId="1"/>
  </si>
  <si>
    <t>①</t>
    <phoneticPr fontId="1"/>
  </si>
  <si>
    <t>②</t>
    <phoneticPr fontId="1"/>
  </si>
  <si>
    <t>③</t>
    <phoneticPr fontId="1"/>
  </si>
  <si>
    <t>発散濃度①</t>
    <rPh sb="0" eb="2">
      <t>ハッサン</t>
    </rPh>
    <rPh sb="2" eb="4">
      <t>ノウド</t>
    </rPh>
    <phoneticPr fontId="1"/>
  </si>
  <si>
    <t>発散濃度ポイント
(1)+(2)</t>
    <rPh sb="0" eb="2">
      <t>ハッサン</t>
    </rPh>
    <rPh sb="2" eb="4">
      <t>ノウド</t>
    </rPh>
    <phoneticPr fontId="1"/>
  </si>
  <si>
    <t>低減措置
ポイント
(3)+(4)+
(5)+(6)+
(7)+(8)</t>
    <rPh sb="0" eb="2">
      <t>テイゲン</t>
    </rPh>
    <rPh sb="2" eb="4">
      <t>ソチ</t>
    </rPh>
    <phoneticPr fontId="1"/>
  </si>
  <si>
    <t xml:space="preserve">推定単位作業環境濃度レベル
③が
5以上：E
4：D
3：C
2：B
1以下：A
</t>
    <rPh sb="0" eb="2">
      <t>スイテイ</t>
    </rPh>
    <rPh sb="2" eb="4">
      <t>タンイ</t>
    </rPh>
    <rPh sb="4" eb="6">
      <t>サギョウ</t>
    </rPh>
    <rPh sb="6" eb="8">
      <t>カンキョウ</t>
    </rPh>
    <rPh sb="8" eb="10">
      <t>ノウド</t>
    </rPh>
    <rPh sb="19" eb="21">
      <t>イジョウ</t>
    </rPh>
    <rPh sb="37" eb="39">
      <t>イカ</t>
    </rPh>
    <phoneticPr fontId="1"/>
  </si>
  <si>
    <t>推定環境作業濃度ポイント
①-②
（0.5は繰り上げ）</t>
    <rPh sb="0" eb="2">
      <t>スイテイ</t>
    </rPh>
    <rPh sb="2" eb="4">
      <t>カンキョウ</t>
    </rPh>
    <rPh sb="4" eb="6">
      <t>サギョウ</t>
    </rPh>
    <rPh sb="6" eb="8">
      <t>ノウド</t>
    </rPh>
    <phoneticPr fontId="1"/>
  </si>
  <si>
    <t>※数字が大きくなるに連れてハザードレベルは高くなります</t>
    <rPh sb="1" eb="3">
      <t>スウジ</t>
    </rPh>
    <rPh sb="4" eb="5">
      <t>オオ</t>
    </rPh>
    <rPh sb="10" eb="11">
      <t>ツ</t>
    </rPh>
    <rPh sb="21" eb="22">
      <t>タカ</t>
    </rPh>
    <phoneticPr fontId="1"/>
  </si>
  <si>
    <t>会社名/事業所：</t>
    <rPh sb="0" eb="2">
      <t>カイシャ</t>
    </rPh>
    <rPh sb="2" eb="3">
      <t>メイ</t>
    </rPh>
    <rPh sb="4" eb="7">
      <t>ジギョウショ</t>
    </rPh>
    <phoneticPr fontId="1"/>
  </si>
  <si>
    <t>評価日：</t>
    <rPh sb="0" eb="2">
      <t>ヒョウカ</t>
    </rPh>
    <rPh sb="2" eb="3">
      <t>ビ</t>
    </rPh>
    <phoneticPr fontId="1"/>
  </si>
  <si>
    <t>総評（対策要否等）</t>
    <phoneticPr fontId="1" type="halfwidthKatakana"/>
  </si>
  <si>
    <t>※単位作場評価のリスクレベルはインキ、湿し水、洗浄剤全てから見て一番大きい数字になります。</t>
    <rPh sb="1" eb="3">
      <t>タンイ</t>
    </rPh>
    <rPh sb="3" eb="5">
      <t>サクバ</t>
    </rPh>
    <rPh sb="5" eb="7">
      <t>ヒョウカ</t>
    </rPh>
    <rPh sb="19" eb="20">
      <t>シメ</t>
    </rPh>
    <rPh sb="21" eb="22">
      <t>ミズ</t>
    </rPh>
    <rPh sb="23" eb="25">
      <t>センジョウ</t>
    </rPh>
    <rPh sb="25" eb="26">
      <t>ザイ</t>
    </rPh>
    <rPh sb="26" eb="27">
      <t>スベ</t>
    </rPh>
    <rPh sb="30" eb="31">
      <t>ミ</t>
    </rPh>
    <rPh sb="32" eb="34">
      <t>イチバン</t>
    </rPh>
    <rPh sb="34" eb="35">
      <t>オオ</t>
    </rPh>
    <rPh sb="37" eb="39">
      <t>スウジ</t>
    </rPh>
    <phoneticPr fontId="1"/>
  </si>
  <si>
    <t>例1）芳香族系の洗浄剤から石油系の洗浄剤に入れ替える。
例2）リスクレベルは変わらないが自動洗浄システムを見直し、洗浄剤の量を減らせるよう検討している。
例3）VOC警報器を導入して改善を図る。警報が鳴っても作業を行う場合は防毒マスク等の着用する。</t>
    <rPh sb="0" eb="1">
      <t>ﾚｲ</t>
    </rPh>
    <rPh sb="3" eb="5">
      <t>ﾎｳｺｳ</t>
    </rPh>
    <rPh sb="5" eb="6">
      <t>ｿﾞｸ</t>
    </rPh>
    <rPh sb="6" eb="7">
      <t>ｹｲ</t>
    </rPh>
    <rPh sb="8" eb="10">
      <t>ｾﾝｼﾞｮｳ</t>
    </rPh>
    <rPh sb="10" eb="11">
      <t>ｻﾞｲ</t>
    </rPh>
    <rPh sb="13" eb="16">
      <t>ｾｷﾕｹｲ</t>
    </rPh>
    <rPh sb="17" eb="19">
      <t>ｾﾝｼﾞｮｳ</t>
    </rPh>
    <rPh sb="19" eb="20">
      <t>ｻﾞｲ</t>
    </rPh>
    <rPh sb="21" eb="22">
      <t>ｲ</t>
    </rPh>
    <rPh sb="23" eb="24">
      <t>ｶ</t>
    </rPh>
    <rPh sb="28" eb="29">
      <t>ﾚｲ</t>
    </rPh>
    <rPh sb="38" eb="39">
      <t>ｶ</t>
    </rPh>
    <rPh sb="44" eb="46">
      <t>ｼﾞﾄﾞｳ</t>
    </rPh>
    <rPh sb="46" eb="48">
      <t>ｾﾝｼﾞｮｳ</t>
    </rPh>
    <rPh sb="53" eb="55">
      <t>ﾐﾅｵ</t>
    </rPh>
    <rPh sb="57" eb="59">
      <t>ｾﾝｼﾞｮｳ</t>
    </rPh>
    <rPh sb="59" eb="60">
      <t>ｻﾞｲ</t>
    </rPh>
    <rPh sb="61" eb="62">
      <t>ﾘｮｳ</t>
    </rPh>
    <rPh sb="63" eb="64">
      <t>ﾍ</t>
    </rPh>
    <rPh sb="69" eb="71">
      <t>ｹﾝﾄｳ</t>
    </rPh>
    <rPh sb="77" eb="78">
      <t>ﾚｲ</t>
    </rPh>
    <rPh sb="83" eb="86">
      <t>ｹｲﾎｳｷ</t>
    </rPh>
    <rPh sb="87" eb="89">
      <t>ﾄﾞｳﾆｭｳ</t>
    </rPh>
    <rPh sb="91" eb="93">
      <t>ｶｲｾﾞﾝ</t>
    </rPh>
    <rPh sb="94" eb="95">
      <t>ﾊｶ</t>
    </rPh>
    <rPh sb="97" eb="99">
      <t>ｹｲﾎｳ</t>
    </rPh>
    <rPh sb="100" eb="101">
      <t>ﾅ</t>
    </rPh>
    <rPh sb="104" eb="106">
      <t>ｻｷﾞｮｳ</t>
    </rPh>
    <rPh sb="107" eb="108">
      <t>ｵｺﾅ</t>
    </rPh>
    <rPh sb="109" eb="111">
      <t>ﾊﾞｱｲ</t>
    </rPh>
    <rPh sb="112" eb="114">
      <t>ﾎﾞｳﾄﾞｸ</t>
    </rPh>
    <rPh sb="117" eb="118">
      <t>ﾅﾄﾞ</t>
    </rPh>
    <rPh sb="119" eb="121">
      <t>ﾁｬｸﾖｳ</t>
    </rPh>
    <phoneticPr fontId="1" type="halfwidthKatakana"/>
  </si>
  <si>
    <t>※右記リスクレベルにはインキ・湿し水・洗浄剤のリスクレベル列から、一番大きな数字を入れてください。</t>
    <rPh sb="1" eb="3">
      <t>ウキ</t>
    </rPh>
    <phoneticPr fontId="1"/>
  </si>
  <si>
    <t>○</t>
    <phoneticPr fontId="1" type="halfwidthKatakana"/>
  </si>
  <si>
    <t xml:space="preserve">(1)使用量
使用量/8h
kl(ton)+3
l(Kg)+2
ml(g)+1
（初期値
インキ：+2
湿し水：+2
洗浄剤：+2）
</t>
    <rPh sb="3" eb="5">
      <t>シヨウ</t>
    </rPh>
    <rPh sb="5" eb="6">
      <t>リョウ</t>
    </rPh>
    <rPh sb="43" eb="45">
      <t>ショキ</t>
    </rPh>
    <rPh sb="45" eb="46">
      <t>チ</t>
    </rPh>
    <rPh sb="54" eb="55">
      <t>シメ</t>
    </rPh>
    <rPh sb="56" eb="57">
      <t>ミズ</t>
    </rPh>
    <rPh sb="61" eb="63">
      <t>センジョウ</t>
    </rPh>
    <rPh sb="63" eb="64">
      <t>ザイ</t>
    </rPh>
    <phoneticPr fontId="1"/>
  </si>
  <si>
    <t xml:space="preserve">(2)揮発性
沸点
50度未満+3
50-150度+2
150度以上+1
（初期値
インキ：+1
湿し水：+2
洗浄剤：+2）
</t>
    <rPh sb="3" eb="5">
      <t>キハツ</t>
    </rPh>
    <rPh sb="5" eb="6">
      <t>セイ</t>
    </rPh>
    <rPh sb="40" eb="42">
      <t>ショキ</t>
    </rPh>
    <rPh sb="42" eb="43">
      <t>アタイ</t>
    </rPh>
    <rPh sb="51" eb="52">
      <t>シメ</t>
    </rPh>
    <rPh sb="53" eb="54">
      <t>ミズ</t>
    </rPh>
    <rPh sb="58" eb="60">
      <t>センジョウ</t>
    </rPh>
    <rPh sb="60" eb="61">
      <t>ザイ</t>
    </rPh>
    <phoneticPr fontId="1"/>
  </si>
  <si>
    <t xml:space="preserve">(1)使用量
使用量/8h
kl(ton)+3
l(Kg)+2
ml(g)+1
(初期値
インキ：+2
湿し水：+2
洗浄剤：+2）
</t>
    <rPh sb="3" eb="5">
      <t>シヨウ</t>
    </rPh>
    <rPh sb="5" eb="6">
      <t>リョウ</t>
    </rPh>
    <rPh sb="43" eb="45">
      <t>ショキ</t>
    </rPh>
    <rPh sb="45" eb="46">
      <t>チ</t>
    </rPh>
    <rPh sb="54" eb="55">
      <t>シメ</t>
    </rPh>
    <rPh sb="56" eb="57">
      <t>ミズ</t>
    </rPh>
    <rPh sb="61" eb="63">
      <t>センジョウ</t>
    </rPh>
    <rPh sb="63" eb="64">
      <t>ザイ</t>
    </rPh>
    <phoneticPr fontId="1"/>
  </si>
  <si>
    <t xml:space="preserve">(2)揮発性
沸点
50度未満+3
50-150度+2
150度以上+1
(初期値
インキ：+1
湿し水：+2
洗浄剤：+2）
</t>
    <rPh sb="3" eb="5">
      <t>キハツ</t>
    </rPh>
    <rPh sb="5" eb="6">
      <t>セイ</t>
    </rPh>
    <rPh sb="40" eb="42">
      <t>ショキ</t>
    </rPh>
    <rPh sb="42" eb="43">
      <t>アタイ</t>
    </rPh>
    <rPh sb="51" eb="52">
      <t>シメ</t>
    </rPh>
    <rPh sb="53" eb="54">
      <t>ミズ</t>
    </rPh>
    <rPh sb="58" eb="60">
      <t>センジョウ</t>
    </rPh>
    <rPh sb="60" eb="61">
      <t>ザイ</t>
    </rPh>
    <phoneticPr fontId="1"/>
  </si>
  <si>
    <t>リスク
レベル
(推定）</t>
    <rPh sb="9" eb="11">
      <t>スイテイ</t>
    </rPh>
    <phoneticPr fontId="1"/>
  </si>
  <si>
    <t>化学物質による健康障害のリスクアセスメントシート</t>
    <rPh sb="0" eb="2">
      <t>カガク</t>
    </rPh>
    <rPh sb="2" eb="4">
      <t>ブッシツ</t>
    </rPh>
    <rPh sb="7" eb="9">
      <t>ケンコウ</t>
    </rPh>
    <rPh sb="9" eb="11">
      <t>ショウガイ</t>
    </rPh>
    <phoneticPr fontId="1"/>
  </si>
  <si>
    <t>※化学物質管理担当者を定めて有害性を管理してください</t>
    <phoneticPr fontId="1" type="halfwidthKatakana"/>
  </si>
  <si>
    <t>※本シートは必ずしも化学物質による健康障害の恐れが無い事を担保するものではありません</t>
    <rPh sb="1" eb="2">
      <t>ﾎﾝ</t>
    </rPh>
    <rPh sb="6" eb="7">
      <t>ｶﾅﾗ</t>
    </rPh>
    <rPh sb="10" eb="12">
      <t>ｶｶﾞｸ</t>
    </rPh>
    <rPh sb="12" eb="14">
      <t>ﾌﾞｯｼﾂ</t>
    </rPh>
    <rPh sb="17" eb="19">
      <t>ｹﾝｺｳ</t>
    </rPh>
    <rPh sb="19" eb="21">
      <t>ｼｮｳｶﾞｲ</t>
    </rPh>
    <rPh sb="22" eb="23">
      <t>ｵｿ</t>
    </rPh>
    <rPh sb="25" eb="26">
      <t>ﾅ</t>
    </rPh>
    <rPh sb="27" eb="28">
      <t>ｺﾄ</t>
    </rPh>
    <rPh sb="29" eb="31">
      <t>ﾀﾝﾎﾟ</t>
    </rPh>
    <phoneticPr fontId="1" type="halfwidthKatakana"/>
  </si>
  <si>
    <t>リスクレベル
（推定）</t>
    <rPh sb="8" eb="10">
      <t>スイテイ</t>
    </rPh>
    <phoneticPr fontId="1"/>
  </si>
  <si>
    <t>含浸型
洗浄布
（○選択）</t>
    <rPh sb="0" eb="1">
      <t>フクミ</t>
    </rPh>
    <rPh sb="1" eb="2">
      <t>ツ</t>
    </rPh>
    <rPh sb="2" eb="3">
      <t>ガタ</t>
    </rPh>
    <rPh sb="4" eb="6">
      <t>センジョウ</t>
    </rPh>
    <rPh sb="6" eb="7">
      <t>ヌノ</t>
    </rPh>
    <rPh sb="10" eb="12">
      <t>センタク</t>
    </rPh>
    <phoneticPr fontId="1"/>
  </si>
  <si>
    <t>手動oｒ自動
（噴霧型）
（×選択）</t>
    <rPh sb="0" eb="2">
      <t>シュドウ</t>
    </rPh>
    <rPh sb="4" eb="6">
      <t>ジドウ</t>
    </rPh>
    <rPh sb="8" eb="10">
      <t>フンム</t>
    </rPh>
    <rPh sb="10" eb="11">
      <t>ガタ</t>
    </rPh>
    <rPh sb="15" eb="17">
      <t>センタク</t>
    </rPh>
    <phoneticPr fontId="1"/>
  </si>
  <si>
    <t>リスクレベル</t>
    <phoneticPr fontId="1"/>
  </si>
  <si>
    <t>①</t>
    <phoneticPr fontId="1"/>
  </si>
  <si>
    <t>②</t>
    <phoneticPr fontId="1"/>
  </si>
  <si>
    <t>③</t>
    <phoneticPr fontId="1"/>
  </si>
  <si>
    <t>全体換気</t>
    <phoneticPr fontId="1"/>
  </si>
  <si>
    <t>×</t>
    <phoneticPr fontId="1"/>
  </si>
  <si>
    <t>○</t>
    <phoneticPr fontId="1"/>
  </si>
  <si>
    <t>インキ</t>
    <phoneticPr fontId="1"/>
  </si>
  <si>
    <t>水性ニス</t>
    <phoneticPr fontId="1"/>
  </si>
  <si>
    <t>油性インキ</t>
    <phoneticPr fontId="1"/>
  </si>
  <si>
    <t>植物油インキ
(ベジタブルマーク対応)</t>
    <phoneticPr fontId="1"/>
  </si>
  <si>
    <t>ノンVOCインキ・UVインキ</t>
    <phoneticPr fontId="1"/>
  </si>
  <si>
    <t>アルコールレス湿し水</t>
    <phoneticPr fontId="1"/>
  </si>
  <si>
    <t>水無し・ドライオフセット</t>
    <phoneticPr fontId="1"/>
  </si>
  <si>
    <t>-</t>
    <phoneticPr fontId="1"/>
  </si>
  <si>
    <t>塩素系溶剤</t>
    <phoneticPr fontId="1"/>
  </si>
  <si>
    <t>芳香族系炭化水素溶剤</t>
    <phoneticPr fontId="1"/>
  </si>
  <si>
    <t>石油系および鉱油系溶剤</t>
    <phoneticPr fontId="1"/>
  </si>
  <si>
    <t>植物系溶剤</t>
    <phoneticPr fontId="1"/>
  </si>
  <si>
    <t>水系</t>
    <phoneticPr fontId="1"/>
  </si>
  <si>
    <t>資材のハザードレベルと推定単位作業環境濃度レベルのマトリクス</t>
    <phoneticPr fontId="1"/>
  </si>
  <si>
    <t>総評（対策要否等）</t>
    <phoneticPr fontId="1" type="halfwidthKatakana"/>
  </si>
  <si>
    <t>※化学物質管理担当者を定めて有害性を管理してください</t>
    <phoneticPr fontId="1" type="halfwidthKatakana"/>
  </si>
  <si>
    <t>一般社団法人日本印刷産業連合会_オフセット印刷_化学物質リスクアセスメントシート_201804版</t>
    <phoneticPr fontId="1" type="halfwidthKatakana"/>
  </si>
  <si>
    <t>一般社団法人日本印刷産業連合会_オフセット印刷_化学物質リスクアセスメントシート_201804版</t>
    <phoneticPr fontId="1"/>
  </si>
  <si>
    <t>本シートの使用にあたっては「日本印刷産業連合会201804版マニュアル オフセット印刷編」を熟読してください</t>
    <rPh sb="0" eb="1">
      <t>ﾎﾝ</t>
    </rPh>
    <rPh sb="5" eb="7">
      <t>ｼﾖｳ</t>
    </rPh>
    <rPh sb="14" eb="16">
      <t>ﾆﾎﾝ</t>
    </rPh>
    <rPh sb="16" eb="18">
      <t>ｲﾝｻﾂ</t>
    </rPh>
    <rPh sb="18" eb="20">
      <t>ｻﾝｷﾞｮｳ</t>
    </rPh>
    <rPh sb="20" eb="23">
      <t>ﾚﾝｺﾞｳｶｲ</t>
    </rPh>
    <rPh sb="29" eb="30">
      <t>ﾊﾞﾝ</t>
    </rPh>
    <rPh sb="41" eb="43">
      <t>ｲﾝｻﾂ</t>
    </rPh>
    <rPh sb="43" eb="44">
      <t>ﾍﾝ</t>
    </rPh>
    <rPh sb="46" eb="48">
      <t>ｼﾞｭｸﾄﾞｸ</t>
    </rPh>
    <phoneticPr fontId="1" type="halfwidthKatakana"/>
  </si>
  <si>
    <t>平成30年4月1日_30日印産連1号</t>
    <rPh sb="0" eb="2">
      <t>ﾍｲｾｲ</t>
    </rPh>
    <rPh sb="4" eb="5">
      <t>ﾈﾝ</t>
    </rPh>
    <rPh sb="6" eb="7">
      <t>ｶﾞﾂ</t>
    </rPh>
    <rPh sb="8" eb="9">
      <t>ﾋ</t>
    </rPh>
    <rPh sb="12" eb="13">
      <t>ﾆﾁ</t>
    </rPh>
    <rPh sb="13" eb="14">
      <t>ｲﾝ</t>
    </rPh>
    <rPh sb="14" eb="15">
      <t>ｻﾝ</t>
    </rPh>
    <rPh sb="15" eb="16">
      <t>ﾚﾝ</t>
    </rPh>
    <rPh sb="17" eb="18">
      <t>ｺﾞｳ</t>
    </rPh>
    <phoneticPr fontId="1" type="halfwidthKatakana"/>
  </si>
</sst>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
    <numFmt numFmtId="177" formatCode="0_ "/>
  </numFmts>
  <fonts count="30"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0"/>
      <color theme="1"/>
      <name val="ＭＳ ゴシック"/>
      <family val="3"/>
      <charset val="128"/>
    </font>
    <font>
      <sz val="9"/>
      <color theme="1"/>
      <name val="ＭＳ ゴシック"/>
      <family val="3"/>
      <charset val="128"/>
    </font>
    <font>
      <sz val="11"/>
      <color theme="1"/>
      <name val="ＭＳ ゴシック"/>
      <family val="3"/>
      <charset val="128"/>
    </font>
    <font>
      <sz val="6"/>
      <color theme="1"/>
      <name val="ＭＳ Ｐゴシック"/>
      <family val="2"/>
      <charset val="128"/>
      <scheme val="minor"/>
    </font>
    <font>
      <sz val="16"/>
      <color theme="1"/>
      <name val="ＭＳ Ｐゴシック"/>
      <family val="2"/>
      <charset val="128"/>
      <scheme val="minor"/>
    </font>
    <font>
      <sz val="22"/>
      <color theme="1"/>
      <name val="ＭＳ Ｐゴシック"/>
      <family val="2"/>
      <charset val="128"/>
      <scheme val="minor"/>
    </font>
    <font>
      <sz val="22"/>
      <color theme="1"/>
      <name val="ＭＳ Ｐゴシック"/>
      <family val="3"/>
      <charset val="128"/>
      <scheme val="minor"/>
    </font>
    <font>
      <sz val="9"/>
      <color theme="1"/>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sz val="8"/>
      <color theme="1"/>
      <name val="ＭＳ ゴシック"/>
      <family val="3"/>
      <charset val="128"/>
    </font>
    <font>
      <sz val="12"/>
      <color theme="1"/>
      <name val="ＭＳ Ｐゴシック"/>
      <family val="2"/>
      <charset val="128"/>
      <scheme val="minor"/>
    </font>
    <font>
      <sz val="11"/>
      <color theme="1"/>
      <name val="ＭＳ Ｐゴシック"/>
      <family val="3"/>
      <charset val="128"/>
      <scheme val="minor"/>
    </font>
    <font>
      <sz val="12"/>
      <color theme="1"/>
      <name val="ＭＳ Ｐゴシック"/>
      <family val="3"/>
      <charset val="128"/>
      <scheme val="minor"/>
    </font>
    <font>
      <b/>
      <sz val="18"/>
      <color theme="1"/>
      <name val="ＭＳ Ｐゴシック"/>
      <family val="3"/>
      <charset val="128"/>
      <scheme val="minor"/>
    </font>
    <font>
      <sz val="12"/>
      <color theme="1"/>
      <name val="ＭＳ ゴシック"/>
      <family val="3"/>
      <charset val="128"/>
    </font>
    <font>
      <b/>
      <sz val="10"/>
      <color theme="1"/>
      <name val="ＭＳ Ｐゴシック"/>
      <family val="3"/>
      <charset val="128"/>
      <scheme val="minor"/>
    </font>
    <font>
      <sz val="16"/>
      <color theme="1"/>
      <name val="ＭＳ Ｐゴシック"/>
      <family val="3"/>
      <charset val="128"/>
      <scheme val="minor"/>
    </font>
    <font>
      <b/>
      <sz val="12"/>
      <color theme="1"/>
      <name val="ＭＳ Ｐゴシック"/>
      <family val="3"/>
      <charset val="128"/>
      <scheme val="minor"/>
    </font>
    <font>
      <b/>
      <sz val="72"/>
      <color theme="1"/>
      <name val="ＭＳ Ｐゴシック"/>
      <family val="3"/>
      <charset val="128"/>
      <scheme val="minor"/>
    </font>
    <font>
      <sz val="11"/>
      <color theme="2" tint="-9.9978637043366805E-2"/>
      <name val="ＭＳ Ｐゴシック"/>
      <family val="2"/>
      <charset val="128"/>
      <scheme val="minor"/>
    </font>
    <font>
      <sz val="18"/>
      <color theme="1"/>
      <name val="ＭＳ Ｐゴシック"/>
      <family val="2"/>
      <charset val="128"/>
      <scheme val="minor"/>
    </font>
    <font>
      <sz val="10.5"/>
      <color theme="1"/>
      <name val="ＭＳ 明朝"/>
      <family val="1"/>
      <charset val="128"/>
    </font>
    <font>
      <sz val="9"/>
      <color theme="1"/>
      <name val="ＭＳ Ｐゴシック"/>
      <family val="3"/>
      <charset val="128"/>
      <scheme val="minor"/>
    </font>
  </fonts>
  <fills count="6">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medium">
        <color indexed="64"/>
      </right>
      <top style="thin">
        <color indexed="64"/>
      </top>
      <bottom/>
      <diagonal/>
    </border>
    <border>
      <left style="double">
        <color indexed="64"/>
      </left>
      <right style="medium">
        <color indexed="64"/>
      </right>
      <top style="medium">
        <color indexed="64"/>
      </top>
      <bottom style="thin">
        <color indexed="64"/>
      </bottom>
      <diagonal/>
    </border>
    <border>
      <left style="double">
        <color indexed="64"/>
      </left>
      <right style="medium">
        <color indexed="64"/>
      </right>
      <top/>
      <bottom style="thin">
        <color indexed="64"/>
      </bottom>
      <diagonal/>
    </border>
    <border>
      <left style="double">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s>
  <cellStyleXfs count="1">
    <xf numFmtId="0" fontId="0" fillId="0" borderId="0">
      <alignment vertical="center"/>
    </xf>
  </cellStyleXfs>
  <cellXfs count="197">
    <xf numFmtId="0" fontId="0" fillId="0" borderId="0" xfId="0">
      <alignment vertical="center"/>
    </xf>
    <xf numFmtId="0" fontId="8" fillId="0" borderId="1" xfId="0" applyFont="1" applyFill="1" applyBorder="1" applyAlignment="1">
      <alignment horizontal="center" vertical="center"/>
    </xf>
    <xf numFmtId="0" fontId="0" fillId="0" borderId="0" xfId="0" applyAlignment="1">
      <alignment horizontal="left" vertical="center"/>
    </xf>
    <xf numFmtId="0" fontId="4" fillId="0" borderId="0" xfId="0" applyFont="1" applyFill="1" applyBorder="1" applyAlignment="1">
      <alignment horizontal="left" vertical="center"/>
    </xf>
    <xf numFmtId="0" fontId="0" fillId="0" borderId="0" xfId="0" applyAlignment="1">
      <alignment vertical="center"/>
    </xf>
    <xf numFmtId="0" fontId="0" fillId="0" borderId="0" xfId="0" applyAlignment="1">
      <alignment vertical="center" wrapText="1"/>
    </xf>
    <xf numFmtId="0" fontId="8" fillId="0" borderId="19" xfId="0" applyFont="1" applyFill="1" applyBorder="1" applyAlignment="1">
      <alignment horizontal="center" vertical="center"/>
    </xf>
    <xf numFmtId="0" fontId="9" fillId="3" borderId="0" xfId="0" applyFont="1" applyFill="1" applyBorder="1" applyAlignment="1">
      <alignment horizontal="center" vertical="center"/>
    </xf>
    <xf numFmtId="0" fontId="10" fillId="3" borderId="0" xfId="0" applyFont="1" applyFill="1" applyBorder="1" applyAlignment="1">
      <alignment horizontal="center" vertical="center"/>
    </xf>
    <xf numFmtId="0" fontId="8" fillId="0" borderId="21" xfId="0" applyFont="1" applyFill="1" applyBorder="1" applyAlignment="1">
      <alignment horizontal="center" vertical="center"/>
    </xf>
    <xf numFmtId="0" fontId="0" fillId="0" borderId="1" xfId="0" applyFont="1" applyFill="1" applyBorder="1" applyAlignment="1">
      <alignment horizontal="center" vertical="center" wrapText="1"/>
    </xf>
    <xf numFmtId="176" fontId="19" fillId="0" borderId="21" xfId="0" applyNumberFormat="1" applyFont="1" applyFill="1" applyBorder="1" applyAlignment="1">
      <alignment horizontal="center" vertical="center"/>
    </xf>
    <xf numFmtId="176" fontId="19" fillId="0" borderId="1" xfId="0" applyNumberFormat="1" applyFont="1" applyFill="1" applyBorder="1" applyAlignment="1">
      <alignment horizontal="center" vertical="center"/>
    </xf>
    <xf numFmtId="176" fontId="19" fillId="0" borderId="19" xfId="0" applyNumberFormat="1" applyFont="1" applyFill="1" applyBorder="1" applyAlignment="1">
      <alignment horizontal="center" vertical="center"/>
    </xf>
    <xf numFmtId="0" fontId="8" fillId="0" borderId="21" xfId="0" quotePrefix="1" applyFont="1" applyFill="1" applyBorder="1" applyAlignment="1">
      <alignment horizontal="center" vertical="center"/>
    </xf>
    <xf numFmtId="0" fontId="21" fillId="2" borderId="1" xfId="0" applyFont="1" applyFill="1" applyBorder="1" applyAlignment="1">
      <alignment horizontal="center" vertical="center" wrapText="1"/>
    </xf>
    <xf numFmtId="0" fontId="21" fillId="2" borderId="21" xfId="0" applyFont="1" applyFill="1" applyBorder="1" applyAlignment="1">
      <alignment horizontal="center" vertical="center" wrapText="1"/>
    </xf>
    <xf numFmtId="0" fontId="21" fillId="2" borderId="19" xfId="0" applyFont="1" applyFill="1" applyBorder="1" applyAlignment="1">
      <alignment horizontal="center" vertical="center" wrapText="1"/>
    </xf>
    <xf numFmtId="0" fontId="11" fillId="0" borderId="2" xfId="0" applyFont="1" applyFill="1" applyBorder="1" applyAlignment="1">
      <alignment vertical="center" wrapText="1"/>
    </xf>
    <xf numFmtId="0" fontId="19" fillId="3" borderId="0" xfId="0" applyFont="1" applyFill="1" applyBorder="1" applyAlignment="1">
      <alignment horizontal="right" vertical="center"/>
    </xf>
    <xf numFmtId="176" fontId="23" fillId="0" borderId="19" xfId="0" applyNumberFormat="1" applyFont="1" applyFill="1" applyBorder="1" applyAlignment="1">
      <alignment horizontal="center" vertical="center"/>
    </xf>
    <xf numFmtId="0" fontId="15" fillId="0" borderId="2" xfId="0" applyFont="1" applyFill="1" applyBorder="1" applyAlignment="1">
      <alignment vertical="center" wrapText="1"/>
    </xf>
    <xf numFmtId="0" fontId="15" fillId="0" borderId="1" xfId="0" applyFont="1" applyBorder="1" applyAlignment="1">
      <alignment vertical="center" wrapText="1"/>
    </xf>
    <xf numFmtId="0" fontId="15" fillId="0" borderId="1" xfId="0" applyFont="1" applyFill="1" applyBorder="1" applyAlignment="1">
      <alignment vertical="center" wrapText="1"/>
    </xf>
    <xf numFmtId="0" fontId="4" fillId="3" borderId="0" xfId="0" applyFont="1" applyFill="1" applyBorder="1" applyAlignment="1">
      <alignment horizontal="left" vertical="center" wrapText="1"/>
    </xf>
    <xf numFmtId="0" fontId="0" fillId="3" borderId="9" xfId="0" applyFill="1" applyBorder="1" applyAlignment="1">
      <alignment horizontal="center" vertical="center"/>
    </xf>
    <xf numFmtId="0" fontId="0" fillId="3" borderId="2" xfId="0" applyFill="1" applyBorder="1" applyAlignment="1">
      <alignment horizontal="center" vertical="center"/>
    </xf>
    <xf numFmtId="0" fontId="0" fillId="3" borderId="27" xfId="0" applyFill="1" applyBorder="1">
      <alignment vertical="center"/>
    </xf>
    <xf numFmtId="0" fontId="8" fillId="3" borderId="26" xfId="0" applyFont="1" applyFill="1" applyBorder="1" applyAlignment="1">
      <alignment vertical="center"/>
    </xf>
    <xf numFmtId="0" fontId="0" fillId="3" borderId="26" xfId="0" applyFill="1" applyBorder="1">
      <alignment vertical="center"/>
    </xf>
    <xf numFmtId="0" fontId="10" fillId="3" borderId="26" xfId="0" applyFont="1" applyFill="1" applyBorder="1" applyAlignment="1">
      <alignment vertical="center"/>
    </xf>
    <xf numFmtId="0" fontId="13" fillId="3" borderId="26" xfId="0" applyFont="1" applyFill="1" applyBorder="1" applyAlignment="1">
      <alignment vertical="center"/>
    </xf>
    <xf numFmtId="0" fontId="19" fillId="3" borderId="26" xfId="0" applyFont="1" applyFill="1" applyBorder="1" applyAlignment="1">
      <alignment horizontal="right" vertical="center"/>
    </xf>
    <xf numFmtId="0" fontId="0" fillId="3" borderId="29" xfId="0" applyFill="1" applyBorder="1">
      <alignment vertical="center"/>
    </xf>
    <xf numFmtId="0" fontId="0" fillId="3" borderId="0" xfId="0" applyFill="1" applyBorder="1">
      <alignment vertical="center"/>
    </xf>
    <xf numFmtId="0" fontId="0" fillId="3" borderId="0" xfId="0" applyFill="1" applyBorder="1" applyAlignment="1">
      <alignment vertical="center"/>
    </xf>
    <xf numFmtId="0" fontId="0" fillId="3" borderId="30" xfId="0" applyFill="1" applyBorder="1">
      <alignment vertical="center"/>
    </xf>
    <xf numFmtId="0" fontId="0" fillId="3" borderId="32" xfId="0" applyFill="1" applyBorder="1">
      <alignment vertical="center"/>
    </xf>
    <xf numFmtId="177" fontId="12" fillId="0" borderId="1" xfId="0" quotePrefix="1" applyNumberFormat="1" applyFont="1" applyBorder="1" applyAlignment="1">
      <alignment horizontal="center" vertical="center"/>
    </xf>
    <xf numFmtId="177" fontId="12" fillId="0" borderId="21" xfId="0" quotePrefix="1" applyNumberFormat="1" applyFont="1" applyBorder="1" applyAlignment="1">
      <alignment horizontal="center" vertical="center"/>
    </xf>
    <xf numFmtId="177" fontId="12" fillId="0" borderId="19" xfId="0" quotePrefix="1" applyNumberFormat="1" applyFont="1" applyBorder="1" applyAlignment="1">
      <alignment horizontal="center" vertical="center"/>
    </xf>
    <xf numFmtId="177" fontId="12" fillId="0" borderId="23" xfId="0" quotePrefix="1" applyNumberFormat="1" applyFont="1" applyBorder="1" applyAlignment="1">
      <alignment horizontal="center" vertical="center"/>
    </xf>
    <xf numFmtId="0" fontId="8" fillId="4" borderId="21" xfId="0" applyFont="1" applyFill="1" applyBorder="1" applyAlignment="1">
      <alignment horizontal="center" vertical="center" textRotation="255"/>
    </xf>
    <xf numFmtId="0" fontId="8" fillId="4" borderId="1" xfId="0" applyFont="1" applyFill="1" applyBorder="1" applyAlignment="1">
      <alignment horizontal="center" vertical="center" textRotation="255"/>
    </xf>
    <xf numFmtId="0" fontId="8" fillId="4" borderId="19" xfId="0" applyFont="1" applyFill="1" applyBorder="1" applyAlignment="1">
      <alignment horizontal="center" vertical="center" textRotation="255"/>
    </xf>
    <xf numFmtId="0" fontId="8" fillId="4" borderId="21"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19" xfId="0" applyFont="1" applyFill="1" applyBorder="1" applyAlignment="1">
      <alignment horizontal="center" vertical="center"/>
    </xf>
    <xf numFmtId="0" fontId="0" fillId="5" borderId="25" xfId="0" applyFill="1" applyBorder="1" applyAlignment="1">
      <alignment horizontal="center" vertical="center"/>
    </xf>
    <xf numFmtId="0" fontId="0" fillId="5" borderId="3" xfId="0" applyFill="1" applyBorder="1" applyAlignment="1">
      <alignment horizontal="center" vertical="center"/>
    </xf>
    <xf numFmtId="0" fontId="0" fillId="5" borderId="24" xfId="0" applyFill="1" applyBorder="1" applyAlignment="1">
      <alignment horizontal="center" vertical="center"/>
    </xf>
    <xf numFmtId="0" fontId="12" fillId="5" borderId="12" xfId="0" applyFont="1" applyFill="1" applyBorder="1" applyAlignment="1">
      <alignment horizontal="center" vertical="center"/>
    </xf>
    <xf numFmtId="0" fontId="12" fillId="5" borderId="24" xfId="0" applyFont="1" applyFill="1" applyBorder="1" applyAlignment="1">
      <alignment horizontal="center" vertical="center"/>
    </xf>
    <xf numFmtId="0" fontId="12" fillId="5" borderId="34" xfId="0" applyFont="1" applyFill="1" applyBorder="1" applyAlignment="1">
      <alignment horizontal="center" vertical="center"/>
    </xf>
    <xf numFmtId="0" fontId="20" fillId="0" borderId="37" xfId="0" applyFont="1" applyBorder="1" applyAlignment="1">
      <alignment horizontal="center" vertical="center"/>
    </xf>
    <xf numFmtId="0" fontId="20" fillId="0" borderId="38" xfId="0" applyFont="1" applyBorder="1" applyAlignment="1">
      <alignment horizontal="center" vertical="center"/>
    </xf>
    <xf numFmtId="0" fontId="20" fillId="0" borderId="39" xfId="0" applyFont="1" applyBorder="1" applyAlignment="1">
      <alignment horizontal="center" vertical="center"/>
    </xf>
    <xf numFmtId="0" fontId="0" fillId="0" borderId="0" xfId="0" applyBorder="1">
      <alignment vertical="center"/>
    </xf>
    <xf numFmtId="0" fontId="0" fillId="0" borderId="1" xfId="0" applyBorder="1" applyAlignment="1">
      <alignment horizontal="center" vertical="center"/>
    </xf>
    <xf numFmtId="0" fontId="0" fillId="3" borderId="31" xfId="0" applyFill="1" applyBorder="1">
      <alignment vertical="center"/>
    </xf>
    <xf numFmtId="0" fontId="0" fillId="0" borderId="26" xfId="0" applyBorder="1">
      <alignment vertical="center"/>
    </xf>
    <xf numFmtId="0" fontId="0" fillId="3" borderId="1" xfId="0" applyFill="1" applyBorder="1" applyAlignment="1">
      <alignment horizontal="center" vertical="center"/>
    </xf>
    <xf numFmtId="0" fontId="18" fillId="3" borderId="26" xfId="0" applyFont="1" applyFill="1" applyBorder="1" applyAlignment="1">
      <alignment vertical="center"/>
    </xf>
    <xf numFmtId="0" fontId="18" fillId="3" borderId="28" xfId="0" applyFont="1" applyFill="1" applyBorder="1" applyAlignment="1">
      <alignment vertical="center"/>
    </xf>
    <xf numFmtId="0" fontId="12" fillId="3" borderId="0" xfId="0" applyFont="1" applyFill="1" applyBorder="1">
      <alignment vertical="center"/>
    </xf>
    <xf numFmtId="0" fontId="22" fillId="3" borderId="0" xfId="0" applyFont="1" applyFill="1" applyBorder="1" applyAlignment="1">
      <alignment vertical="center" wrapText="1"/>
    </xf>
    <xf numFmtId="0" fontId="25" fillId="3" borderId="0" xfId="0" applyFont="1" applyFill="1" applyBorder="1" applyAlignment="1">
      <alignment vertical="center"/>
    </xf>
    <xf numFmtId="0" fontId="17" fillId="4" borderId="1" xfId="0" applyFont="1" applyFill="1" applyBorder="1" applyAlignment="1">
      <alignment horizontal="center" vertical="center"/>
    </xf>
    <xf numFmtId="0" fontId="0" fillId="3" borderId="0" xfId="0" applyFont="1" applyFill="1" applyBorder="1" applyAlignment="1">
      <alignment vertical="center" wrapText="1"/>
    </xf>
    <xf numFmtId="0" fontId="0" fillId="3" borderId="8" xfId="0" applyFill="1" applyBorder="1" applyAlignment="1">
      <alignment horizontal="center" vertical="center"/>
    </xf>
    <xf numFmtId="0" fontId="0" fillId="3" borderId="0" xfId="0" applyFill="1">
      <alignment vertical="center"/>
    </xf>
    <xf numFmtId="0" fontId="4" fillId="0" borderId="1"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19" xfId="0" applyFont="1" applyBorder="1" applyAlignment="1">
      <alignment horizontal="center" vertical="center" wrapText="1"/>
    </xf>
    <xf numFmtId="0" fontId="16" fillId="0" borderId="21" xfId="0" applyFont="1" applyBorder="1" applyAlignment="1">
      <alignment horizontal="center" vertical="center" wrapText="1"/>
    </xf>
    <xf numFmtId="0" fontId="4" fillId="0" borderId="19"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18" fillId="0" borderId="4" xfId="0" applyFont="1" applyBorder="1" applyAlignment="1">
      <alignment horizontal="center" vertical="center" wrapText="1"/>
    </xf>
    <xf numFmtId="0" fontId="18" fillId="0" borderId="1" xfId="0" applyFont="1" applyBorder="1" applyAlignment="1">
      <alignment horizontal="center" vertical="center" wrapText="1"/>
    </xf>
    <xf numFmtId="0" fontId="26" fillId="0" borderId="0" xfId="0" applyFont="1">
      <alignment vertical="center"/>
    </xf>
    <xf numFmtId="0" fontId="18" fillId="0" borderId="1" xfId="0" applyFont="1" applyFill="1" applyBorder="1" applyAlignment="1">
      <alignment horizontal="center" vertical="center" wrapText="1"/>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18" fillId="0" borderId="4" xfId="0" applyFont="1" applyBorder="1" applyAlignment="1">
      <alignment horizontal="center" vertical="center" wrapText="1"/>
    </xf>
    <xf numFmtId="0" fontId="18" fillId="0" borderId="1" xfId="0" applyFont="1" applyBorder="1" applyAlignment="1">
      <alignment horizontal="center" vertical="center" wrapText="1"/>
    </xf>
    <xf numFmtId="0" fontId="2" fillId="3" borderId="26" xfId="0" applyFont="1" applyFill="1" applyBorder="1" applyAlignment="1">
      <alignment wrapText="1"/>
    </xf>
    <xf numFmtId="0" fontId="3" fillId="3" borderId="26" xfId="0" applyFont="1" applyFill="1" applyBorder="1" applyAlignment="1"/>
    <xf numFmtId="0" fontId="17" fillId="4" borderId="4" xfId="0" applyFont="1" applyFill="1" applyBorder="1" applyAlignment="1">
      <alignment horizontal="center" vertical="center"/>
    </xf>
    <xf numFmtId="0" fontId="28" fillId="3" borderId="0" xfId="0" applyFont="1" applyFill="1" applyAlignment="1">
      <alignment horizontal="right" vertical="center"/>
    </xf>
    <xf numFmtId="0" fontId="19" fillId="0" borderId="21" xfId="0" quotePrefix="1" applyFont="1" applyFill="1" applyBorder="1" applyAlignment="1">
      <alignment vertical="center"/>
    </xf>
    <xf numFmtId="0" fontId="19" fillId="0" borderId="21" xfId="0" applyFont="1" applyFill="1" applyBorder="1" applyAlignment="1">
      <alignment vertical="center"/>
    </xf>
    <xf numFmtId="0" fontId="19" fillId="0" borderId="1" xfId="0" quotePrefix="1" applyFont="1" applyFill="1" applyBorder="1" applyAlignment="1">
      <alignment vertical="center"/>
    </xf>
    <xf numFmtId="0" fontId="19" fillId="0" borderId="1" xfId="0" applyFont="1" applyFill="1" applyBorder="1" applyAlignment="1">
      <alignment vertical="center"/>
    </xf>
    <xf numFmtId="0" fontId="19" fillId="0" borderId="19" xfId="0" quotePrefix="1" applyFont="1" applyFill="1" applyBorder="1" applyAlignment="1">
      <alignment vertical="center"/>
    </xf>
    <xf numFmtId="0" fontId="19" fillId="0" borderId="19" xfId="0" applyFont="1" applyFill="1" applyBorder="1" applyAlignment="1">
      <alignment vertical="center"/>
    </xf>
    <xf numFmtId="14" fontId="17" fillId="0" borderId="32" xfId="0" applyNumberFormat="1" applyFont="1" applyBorder="1" applyAlignment="1">
      <alignment horizontal="left" vertical="center"/>
    </xf>
    <xf numFmtId="14" fontId="17" fillId="0" borderId="33" xfId="0" applyNumberFormat="1" applyFont="1" applyBorder="1" applyAlignment="1">
      <alignment horizontal="left" vertical="center"/>
    </xf>
    <xf numFmtId="0" fontId="0" fillId="3" borderId="27" xfId="0" applyFill="1" applyBorder="1" applyAlignment="1">
      <alignment horizontal="left" vertical="center"/>
    </xf>
    <xf numFmtId="0" fontId="0" fillId="3" borderId="26" xfId="0" applyFill="1" applyBorder="1" applyAlignment="1">
      <alignment horizontal="left" vertical="center"/>
    </xf>
    <xf numFmtId="0" fontId="0" fillId="3" borderId="28" xfId="0" applyFill="1" applyBorder="1" applyAlignment="1">
      <alignment horizontal="left" vertical="center"/>
    </xf>
    <xf numFmtId="0" fontId="22" fillId="3" borderId="27" xfId="0" applyFont="1" applyFill="1" applyBorder="1" applyAlignment="1">
      <alignment horizontal="center" vertical="center" wrapText="1"/>
    </xf>
    <xf numFmtId="0" fontId="22" fillId="3" borderId="26" xfId="0" applyFont="1" applyFill="1" applyBorder="1" applyAlignment="1">
      <alignment horizontal="center" vertical="center" wrapText="1"/>
    </xf>
    <xf numFmtId="0" fontId="22" fillId="3" borderId="29" xfId="0" applyFont="1" applyFill="1" applyBorder="1" applyAlignment="1">
      <alignment horizontal="center" vertical="center" wrapText="1"/>
    </xf>
    <xf numFmtId="0" fontId="22" fillId="3" borderId="0" xfId="0" applyFont="1" applyFill="1" applyBorder="1" applyAlignment="1">
      <alignment horizontal="center" vertical="center" wrapText="1"/>
    </xf>
    <xf numFmtId="0" fontId="0" fillId="3" borderId="20" xfId="0" applyFill="1" applyBorder="1" applyAlignment="1">
      <alignment horizontal="center" vertical="center"/>
    </xf>
    <xf numFmtId="0" fontId="0" fillId="3" borderId="22" xfId="0" applyFill="1" applyBorder="1" applyAlignment="1">
      <alignment horizontal="center" vertical="center"/>
    </xf>
    <xf numFmtId="0" fontId="27" fillId="3" borderId="0" xfId="0" applyFont="1" applyFill="1" applyBorder="1" applyAlignment="1">
      <alignment horizontal="center" vertical="center" wrapText="1"/>
    </xf>
    <xf numFmtId="0" fontId="0" fillId="3" borderId="27" xfId="0" applyFill="1" applyBorder="1" applyAlignment="1">
      <alignment horizontal="left" vertical="top" wrapText="1"/>
    </xf>
    <xf numFmtId="0" fontId="0" fillId="3" borderId="26" xfId="0" applyFill="1" applyBorder="1" applyAlignment="1">
      <alignment horizontal="left" vertical="top" wrapText="1"/>
    </xf>
    <xf numFmtId="0" fontId="0" fillId="3" borderId="28" xfId="0" applyFill="1" applyBorder="1" applyAlignment="1">
      <alignment horizontal="left" vertical="top" wrapText="1"/>
    </xf>
    <xf numFmtId="0" fontId="0" fillId="3" borderId="29" xfId="0" applyFill="1" applyBorder="1" applyAlignment="1">
      <alignment horizontal="left" vertical="top" wrapText="1"/>
    </xf>
    <xf numFmtId="0" fontId="0" fillId="3" borderId="0" xfId="0" applyFill="1" applyBorder="1" applyAlignment="1">
      <alignment horizontal="left" vertical="top" wrapText="1"/>
    </xf>
    <xf numFmtId="0" fontId="0" fillId="3" borderId="31" xfId="0" applyFill="1" applyBorder="1" applyAlignment="1">
      <alignment horizontal="left" vertical="top" wrapText="1"/>
    </xf>
    <xf numFmtId="0" fontId="0" fillId="3" borderId="32" xfId="0" applyFill="1" applyBorder="1" applyAlignment="1">
      <alignment horizontal="left" vertical="top" wrapText="1"/>
    </xf>
    <xf numFmtId="0" fontId="0" fillId="3" borderId="17" xfId="0" applyFill="1" applyBorder="1" applyAlignment="1">
      <alignment horizontal="center" vertical="center"/>
    </xf>
    <xf numFmtId="0" fontId="0" fillId="3" borderId="44" xfId="0" applyFill="1" applyBorder="1" applyAlignment="1">
      <alignment horizontal="center" vertical="center"/>
    </xf>
    <xf numFmtId="0" fontId="25" fillId="0" borderId="27"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29" xfId="0" applyFont="1" applyFill="1" applyBorder="1" applyAlignment="1">
      <alignment horizontal="center" vertical="center"/>
    </xf>
    <xf numFmtId="0" fontId="25" fillId="0" borderId="0" xfId="0" applyFont="1" applyFill="1" applyBorder="1" applyAlignment="1">
      <alignment horizontal="center" vertical="center"/>
    </xf>
    <xf numFmtId="0" fontId="25" fillId="0" borderId="31" xfId="0" applyFont="1" applyFill="1" applyBorder="1" applyAlignment="1">
      <alignment horizontal="center" vertical="center"/>
    </xf>
    <xf numFmtId="0" fontId="25" fillId="0" borderId="32" xfId="0" applyFont="1" applyFill="1" applyBorder="1" applyAlignment="1">
      <alignment horizontal="center" vertical="center"/>
    </xf>
    <xf numFmtId="0" fontId="0" fillId="3" borderId="18" xfId="0" applyFill="1" applyBorder="1" applyAlignment="1">
      <alignment horizontal="center" vertical="center"/>
    </xf>
    <xf numFmtId="0" fontId="0" fillId="3" borderId="45" xfId="0" applyFill="1" applyBorder="1" applyAlignment="1">
      <alignment horizontal="center" vertical="center"/>
    </xf>
    <xf numFmtId="0" fontId="0" fillId="0" borderId="2" xfId="0" applyFill="1" applyBorder="1" applyAlignment="1">
      <alignment horizontal="center" vertical="center" wrapText="1"/>
    </xf>
    <xf numFmtId="0" fontId="0" fillId="0" borderId="7" xfId="0"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0" fillId="5" borderId="4" xfId="0" applyFill="1" applyBorder="1" applyAlignment="1">
      <alignment horizontal="center" vertical="center" wrapText="1"/>
    </xf>
    <xf numFmtId="0" fontId="0" fillId="5" borderId="8" xfId="0" applyFill="1" applyBorder="1" applyAlignment="1">
      <alignment horizontal="center" vertical="center" wrapText="1"/>
    </xf>
    <xf numFmtId="0" fontId="24" fillId="0" borderId="35" xfId="0" applyFont="1" applyFill="1" applyBorder="1" applyAlignment="1">
      <alignment horizontal="center" vertical="center" wrapText="1"/>
    </xf>
    <xf numFmtId="0" fontId="24" fillId="0" borderId="36"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0" fillId="3" borderId="7" xfId="0" applyFont="1" applyFill="1" applyBorder="1" applyAlignment="1">
      <alignment horizontal="center" vertical="center" wrapText="1"/>
    </xf>
    <xf numFmtId="0" fontId="0" fillId="3"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4" xfId="0" applyFont="1" applyBorder="1" applyAlignment="1">
      <alignment horizontal="center" vertical="center" wrapText="1"/>
    </xf>
    <xf numFmtId="0" fontId="18" fillId="0" borderId="6" xfId="0" applyFont="1" applyBorder="1" applyAlignment="1">
      <alignment horizontal="center" vertical="center"/>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18" fillId="0" borderId="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29" fillId="0" borderId="8" xfId="0" applyFont="1" applyFill="1" applyBorder="1" applyAlignment="1">
      <alignment horizontal="center" vertical="center" wrapText="1"/>
    </xf>
    <xf numFmtId="0" fontId="29" fillId="0" borderId="9" xfId="0" applyFont="1" applyFill="1" applyBorder="1" applyAlignment="1">
      <alignment horizontal="center" vertical="center" wrapText="1"/>
    </xf>
    <xf numFmtId="0" fontId="29" fillId="0" borderId="24" xfId="0" applyFont="1" applyFill="1" applyBorder="1" applyAlignment="1">
      <alignment horizontal="center" vertical="center" wrapText="1"/>
    </xf>
    <xf numFmtId="0" fontId="29" fillId="0" borderId="25" xfId="0" applyFont="1" applyFill="1" applyBorder="1" applyAlignment="1">
      <alignment horizontal="center" vertical="center" wrapText="1"/>
    </xf>
    <xf numFmtId="0" fontId="0" fillId="0" borderId="41" xfId="0" applyFill="1" applyBorder="1" applyAlignment="1">
      <alignment horizontal="center" vertical="center" textRotation="255"/>
    </xf>
    <xf numFmtId="0" fontId="0" fillId="0" borderId="40" xfId="0" applyFill="1" applyBorder="1" applyAlignment="1">
      <alignment horizontal="center" vertical="center" textRotation="255"/>
    </xf>
    <xf numFmtId="0" fontId="0" fillId="0" borderId="42" xfId="0" applyFill="1" applyBorder="1" applyAlignment="1">
      <alignment horizontal="center" vertical="center" textRotation="255"/>
    </xf>
    <xf numFmtId="0" fontId="7" fillId="0" borderId="41" xfId="0" applyFont="1" applyFill="1" applyBorder="1" applyAlignment="1">
      <alignment horizontal="center" vertical="center" textRotation="255"/>
    </xf>
    <xf numFmtId="0" fontId="7" fillId="0" borderId="40" xfId="0" applyFont="1" applyFill="1" applyBorder="1" applyAlignment="1">
      <alignment horizontal="center" vertical="center" textRotation="255"/>
    </xf>
    <xf numFmtId="0" fontId="7" fillId="0" borderId="42" xfId="0" applyFont="1" applyFill="1" applyBorder="1" applyAlignment="1">
      <alignment horizontal="center" vertical="center" textRotation="255"/>
    </xf>
    <xf numFmtId="0" fontId="14" fillId="3" borderId="8"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46" xfId="0" applyFont="1" applyFill="1" applyBorder="1" applyAlignment="1">
      <alignment horizontal="center" vertical="center" wrapText="1"/>
    </xf>
    <xf numFmtId="0" fontId="0" fillId="3" borderId="8" xfId="0" applyFill="1" applyBorder="1" applyAlignment="1">
      <alignment horizontal="center" vertical="center"/>
    </xf>
    <xf numFmtId="0" fontId="0" fillId="3" borderId="43" xfId="0" applyFill="1" applyBorder="1" applyAlignment="1">
      <alignment horizontal="center" vertical="center"/>
    </xf>
    <xf numFmtId="0" fontId="0" fillId="3" borderId="9" xfId="0" applyFill="1" applyBorder="1" applyAlignment="1">
      <alignment horizontal="center" vertical="center"/>
    </xf>
    <xf numFmtId="0" fontId="0" fillId="0" borderId="10" xfId="0" applyFill="1" applyBorder="1" applyAlignment="1">
      <alignment horizontal="center" vertical="center" textRotation="255"/>
    </xf>
    <xf numFmtId="0" fontId="0" fillId="0" borderId="16" xfId="0" applyFill="1" applyBorder="1" applyAlignment="1">
      <alignment horizontal="center" vertical="center" textRotation="255"/>
    </xf>
    <xf numFmtId="0" fontId="6" fillId="0" borderId="11"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9" fillId="0" borderId="12" xfId="0" applyFont="1" applyBorder="1" applyAlignment="1">
      <alignment horizontal="center" vertical="center"/>
    </xf>
    <xf numFmtId="0" fontId="19" fillId="0" borderId="14" xfId="0" applyFont="1" applyBorder="1" applyAlignment="1">
      <alignment horizontal="center" vertical="center"/>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0" fillId="2" borderId="8" xfId="0" applyFont="1" applyFill="1" applyBorder="1" applyAlignment="1">
      <alignment horizontal="center" vertical="center" wrapText="1"/>
    </xf>
    <xf numFmtId="0" fontId="0" fillId="0" borderId="4" xfId="0" applyFill="1" applyBorder="1" applyAlignment="1">
      <alignment horizontal="center" vertical="center" wrapText="1"/>
    </xf>
    <xf numFmtId="0" fontId="0" fillId="0" borderId="6" xfId="0"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9" fillId="0" borderId="1" xfId="0" quotePrefix="1" applyFont="1" applyFill="1" applyBorder="1" applyAlignment="1">
      <alignment horizontal="center" vertical="center"/>
    </xf>
    <xf numFmtId="0" fontId="19" fillId="0" borderId="1" xfId="0" applyFont="1" applyFill="1" applyBorder="1" applyAlignment="1">
      <alignment horizontal="center" vertical="center"/>
    </xf>
    <xf numFmtId="0" fontId="19" fillId="0" borderId="19" xfId="0" quotePrefix="1" applyFont="1" applyFill="1" applyBorder="1" applyAlignment="1">
      <alignment horizontal="center" vertical="center"/>
    </xf>
    <xf numFmtId="0" fontId="19" fillId="0" borderId="19" xfId="0" applyFont="1" applyFill="1" applyBorder="1" applyAlignment="1">
      <alignment horizontal="center" vertical="center"/>
    </xf>
    <xf numFmtId="0" fontId="19" fillId="0" borderId="21" xfId="0" quotePrefix="1" applyFont="1" applyFill="1" applyBorder="1" applyAlignment="1">
      <alignment horizontal="center" vertical="center"/>
    </xf>
    <xf numFmtId="0" fontId="19" fillId="0" borderId="21" xfId="0" applyFont="1" applyFill="1" applyBorder="1" applyAlignment="1">
      <alignment horizontal="center" vertical="center"/>
    </xf>
    <xf numFmtId="0" fontId="15" fillId="3" borderId="25" xfId="0" applyFont="1" applyFill="1" applyBorder="1" applyAlignment="1">
      <alignment horizontal="center" vertical="center" wrapText="1"/>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5" xfId="0" applyFill="1" applyBorder="1" applyAlignment="1">
      <alignment horizontal="center" vertical="center"/>
    </xf>
  </cellXfs>
  <cellStyles count="1">
    <cellStyle name="標準" xfId="0" builtinId="0"/>
  </cellStyles>
  <dxfs count="34">
    <dxf>
      <border diagonalUp="0" diagonalDown="0" outline="0">
        <left style="thin">
          <color indexed="64"/>
        </left>
        <right/>
        <top/>
        <bottom/>
      </border>
    </dxf>
    <dxf>
      <fill>
        <patternFill>
          <fgColor indexed="64"/>
          <bgColor theme="0"/>
        </patternFill>
      </fill>
      <alignment horizontal="center" vertical="center" textRotation="0" wrapText="0" indent="0" justifyLastLine="0" shrinkToFit="0" readingOrder="0"/>
    </dxf>
    <dxf>
      <border diagonalUp="0" diagonalDown="0" outline="0">
        <left style="thin">
          <color indexed="64"/>
        </left>
        <right style="thin">
          <color indexed="64"/>
        </right>
        <top/>
        <bottom/>
      </border>
    </dxf>
    <dxf>
      <fill>
        <patternFill>
          <fgColor indexed="64"/>
          <bgColor theme="0"/>
        </patternFill>
      </fill>
      <alignment horizontal="center" vertical="center" textRotation="0" wrapText="0" indent="0" justifyLastLine="0" shrinkToFit="0" readingOrder="0"/>
    </dxf>
    <dxf>
      <border diagonalUp="0" diagonalDown="0" outline="0">
        <left style="thin">
          <color indexed="64"/>
        </left>
        <right style="thin">
          <color indexed="64"/>
        </right>
        <top/>
        <bottom/>
      </border>
    </dxf>
    <dxf>
      <fill>
        <patternFill>
          <fgColor indexed="64"/>
          <bgColor theme="0"/>
        </patternFill>
      </fill>
      <alignment horizontal="center" vertical="center" textRotation="0" wrapText="0" indent="0" justifyLastLine="0" shrinkToFit="0" readingOrder="0"/>
    </dxf>
    <dxf>
      <border diagonalUp="0" diagonalDown="0" outline="0">
        <left style="thin">
          <color indexed="64"/>
        </left>
        <right style="thin">
          <color indexed="64"/>
        </right>
        <top/>
        <bottom/>
      </border>
    </dxf>
    <dxf>
      <fill>
        <patternFill>
          <fgColor indexed="64"/>
          <bgColor theme="0"/>
        </patternFill>
      </fill>
      <alignment horizontal="center" vertical="center" textRotation="0" wrapText="0" indent="0" justifyLastLine="0" shrinkToFit="0" readingOrder="0"/>
    </dxf>
    <dxf>
      <border diagonalUp="0" diagonalDown="0" outline="0">
        <left/>
        <right style="thin">
          <color indexed="64"/>
        </right>
        <top/>
        <bottom/>
      </border>
    </dxf>
    <dxf>
      <fill>
        <patternFill>
          <fgColor indexed="64"/>
          <bgColor theme="0"/>
        </patternFill>
      </fill>
      <alignment horizontal="center" vertical="center" textRotation="0" wrapText="0" indent="0" justifyLastLine="0" shrinkToFit="0" readingOrder="0"/>
    </dxf>
    <dxf>
      <border>
        <top style="thin">
          <color rgb="FF000000"/>
        </top>
      </border>
    </dxf>
    <dxf>
      <border diagonalUp="0" diagonalDown="0">
        <left style="thin">
          <color rgb="FF000000"/>
        </left>
        <right style="thin">
          <color rgb="FF000000"/>
        </right>
        <top style="thin">
          <color rgb="FF000000"/>
        </top>
        <bottom style="thin">
          <color rgb="FF000000"/>
        </bottom>
      </border>
    </dxf>
    <dxf>
      <fill>
        <patternFill>
          <fgColor indexed="64"/>
          <bgColor theme="0"/>
        </patternFill>
      </fill>
      <alignment horizontal="center" vertical="center" textRotation="0" wrapText="0" indent="0" justifyLastLine="0" shrinkToFit="0" readingOrder="0"/>
    </dxf>
    <dxf>
      <border>
        <bottom style="thin">
          <color rgb="FF000000"/>
        </bottom>
      </border>
    </dxf>
    <dxf>
      <fill>
        <patternFill patternType="solid">
          <fgColor indexed="64"/>
          <bgColor theme="9" tint="0.79998168889431442"/>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color rgb="FF9C0006"/>
      </font>
    </dxf>
    <dxf>
      <font>
        <color rgb="FF9C0006"/>
      </font>
    </dxf>
    <dxf>
      <border diagonalUp="0" diagonalDown="0" outline="0">
        <left style="thin">
          <color indexed="64"/>
        </left>
        <right/>
        <top/>
        <bottom/>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bottom/>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bottom/>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style="thin">
          <color indexed="64"/>
        </left>
        <right style="thin">
          <color indexed="64"/>
        </right>
        <top/>
        <bottom/>
      </border>
    </dxf>
    <dxf>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outline="0">
        <left/>
        <right style="thin">
          <color indexed="64"/>
        </right>
        <top/>
        <bottom/>
      </border>
    </dxf>
    <dxf>
      <fill>
        <patternFill patternType="solid">
          <fgColor indexed="64"/>
          <bgColor theme="0"/>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ill>
        <patternFill patternType="solid">
          <fgColor indexed="64"/>
          <bgColor theme="0"/>
        </patternFill>
      </fill>
      <alignment horizontal="center" vertical="center" textRotation="0" wrapText="0" indent="0" justifyLastLine="0" shrinkToFit="0" readingOrder="0"/>
    </dxf>
    <dxf>
      <border>
        <bottom style="thin">
          <color indexed="64"/>
        </bottom>
      </border>
    </dxf>
    <dxf>
      <fill>
        <patternFill patternType="solid">
          <fgColor indexed="64"/>
          <bgColor theme="9" tint="0.79998168889431442"/>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24</xdr:col>
      <xdr:colOff>313765</xdr:colOff>
      <xdr:row>23</xdr:row>
      <xdr:rowOff>0</xdr:rowOff>
    </xdr:from>
    <xdr:to>
      <xdr:col>24</xdr:col>
      <xdr:colOff>316523</xdr:colOff>
      <xdr:row>24</xdr:row>
      <xdr:rowOff>167054</xdr:rowOff>
    </xdr:to>
    <xdr:cxnSp macro="">
      <xdr:nvCxnSpPr>
        <xdr:cNvPr id="19" name="直線矢印コネクタ 18"/>
        <xdr:cNvCxnSpPr/>
      </xdr:nvCxnSpPr>
      <xdr:spPr>
        <a:xfrm flipH="1" flipV="1">
          <a:off x="15591865" y="8039100"/>
          <a:ext cx="2758" cy="33850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387131</xdr:colOff>
      <xdr:row>22</xdr:row>
      <xdr:rowOff>337470</xdr:rowOff>
    </xdr:from>
    <xdr:to>
      <xdr:col>23</xdr:col>
      <xdr:colOff>387131</xdr:colOff>
      <xdr:row>24</xdr:row>
      <xdr:rowOff>121227</xdr:rowOff>
    </xdr:to>
    <xdr:cxnSp macro="">
      <xdr:nvCxnSpPr>
        <xdr:cNvPr id="22" name="直線コネクタ 21"/>
        <xdr:cNvCxnSpPr/>
      </xdr:nvCxnSpPr>
      <xdr:spPr>
        <a:xfrm>
          <a:off x="14941331" y="8033670"/>
          <a:ext cx="0" cy="29810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387131</xdr:colOff>
      <xdr:row>22</xdr:row>
      <xdr:rowOff>337470</xdr:rowOff>
    </xdr:from>
    <xdr:to>
      <xdr:col>23</xdr:col>
      <xdr:colOff>387131</xdr:colOff>
      <xdr:row>24</xdr:row>
      <xdr:rowOff>121227</xdr:rowOff>
    </xdr:to>
    <xdr:cxnSp macro="">
      <xdr:nvCxnSpPr>
        <xdr:cNvPr id="12" name="直線コネクタ 11"/>
        <xdr:cNvCxnSpPr/>
      </xdr:nvCxnSpPr>
      <xdr:spPr>
        <a:xfrm>
          <a:off x="14941331" y="7986045"/>
          <a:ext cx="0" cy="29810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99392</xdr:colOff>
      <xdr:row>23</xdr:row>
      <xdr:rowOff>16564</xdr:rowOff>
    </xdr:from>
    <xdr:to>
      <xdr:col>3</xdr:col>
      <xdr:colOff>23816</xdr:colOff>
      <xdr:row>29</xdr:row>
      <xdr:rowOff>0</xdr:rowOff>
    </xdr:to>
    <xdr:cxnSp macro="">
      <xdr:nvCxnSpPr>
        <xdr:cNvPr id="9" name="カギ線コネクタ 8"/>
        <xdr:cNvCxnSpPr/>
      </xdr:nvCxnSpPr>
      <xdr:spPr>
        <a:xfrm rot="16200000" flipH="1">
          <a:off x="2086701" y="8432212"/>
          <a:ext cx="1250675" cy="603598"/>
        </a:xfrm>
        <a:prstGeom prst="bentConnector3">
          <a:avLst>
            <a:gd name="adj1" fmla="val 99669"/>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313765</xdr:colOff>
      <xdr:row>23</xdr:row>
      <xdr:rowOff>0</xdr:rowOff>
    </xdr:from>
    <xdr:to>
      <xdr:col>24</xdr:col>
      <xdr:colOff>316523</xdr:colOff>
      <xdr:row>24</xdr:row>
      <xdr:rowOff>167054</xdr:rowOff>
    </xdr:to>
    <xdr:cxnSp macro="">
      <xdr:nvCxnSpPr>
        <xdr:cNvPr id="10" name="直線矢印コネクタ 9"/>
        <xdr:cNvCxnSpPr/>
      </xdr:nvCxnSpPr>
      <xdr:spPr>
        <a:xfrm flipH="1" flipV="1">
          <a:off x="15591865" y="7991475"/>
          <a:ext cx="2758" cy="33850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387131</xdr:colOff>
      <xdr:row>22</xdr:row>
      <xdr:rowOff>337470</xdr:rowOff>
    </xdr:from>
    <xdr:to>
      <xdr:col>23</xdr:col>
      <xdr:colOff>387131</xdr:colOff>
      <xdr:row>24</xdr:row>
      <xdr:rowOff>121227</xdr:rowOff>
    </xdr:to>
    <xdr:cxnSp macro="">
      <xdr:nvCxnSpPr>
        <xdr:cNvPr id="15" name="直線コネクタ 14"/>
        <xdr:cNvCxnSpPr/>
      </xdr:nvCxnSpPr>
      <xdr:spPr>
        <a:xfrm>
          <a:off x="14941331" y="7986045"/>
          <a:ext cx="0" cy="29810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108860</xdr:colOff>
      <xdr:row>23</xdr:row>
      <xdr:rowOff>54431</xdr:rowOff>
    </xdr:from>
    <xdr:to>
      <xdr:col>3</xdr:col>
      <xdr:colOff>23815</xdr:colOff>
      <xdr:row>29</xdr:row>
      <xdr:rowOff>1</xdr:rowOff>
    </xdr:to>
    <xdr:cxnSp macro="">
      <xdr:nvCxnSpPr>
        <xdr:cNvPr id="11" name="カギ線コネクタ 10"/>
        <xdr:cNvCxnSpPr/>
      </xdr:nvCxnSpPr>
      <xdr:spPr>
        <a:xfrm rot="16200000" flipH="1">
          <a:off x="2108090" y="8532701"/>
          <a:ext cx="1202870" cy="591230"/>
        </a:xfrm>
        <a:prstGeom prst="bentConnector3">
          <a:avLst>
            <a:gd name="adj1" fmla="val 9945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313765</xdr:colOff>
      <xdr:row>23</xdr:row>
      <xdr:rowOff>2</xdr:rowOff>
    </xdr:from>
    <xdr:to>
      <xdr:col>24</xdr:col>
      <xdr:colOff>321879</xdr:colOff>
      <xdr:row>27</xdr:row>
      <xdr:rowOff>26276</xdr:rowOff>
    </xdr:to>
    <xdr:cxnSp macro="">
      <xdr:nvCxnSpPr>
        <xdr:cNvPr id="13" name="直線矢印コネクタ 12"/>
        <xdr:cNvCxnSpPr/>
      </xdr:nvCxnSpPr>
      <xdr:spPr>
        <a:xfrm flipH="1" flipV="1">
          <a:off x="15620440" y="8172452"/>
          <a:ext cx="8114" cy="80732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23565</xdr:colOff>
      <xdr:row>27</xdr:row>
      <xdr:rowOff>13138</xdr:rowOff>
    </xdr:from>
    <xdr:to>
      <xdr:col>24</xdr:col>
      <xdr:colOff>321879</xdr:colOff>
      <xdr:row>27</xdr:row>
      <xdr:rowOff>53675</xdr:rowOff>
    </xdr:to>
    <xdr:cxnSp macro="">
      <xdr:nvCxnSpPr>
        <xdr:cNvPr id="17" name="直線コネクタ 16"/>
        <xdr:cNvCxnSpPr>
          <a:endCxn id="18" idx="1"/>
        </xdr:cNvCxnSpPr>
      </xdr:nvCxnSpPr>
      <xdr:spPr>
        <a:xfrm flipH="1">
          <a:off x="8653215" y="8966638"/>
          <a:ext cx="6975339" cy="4053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332</xdr:colOff>
      <xdr:row>26</xdr:row>
      <xdr:rowOff>31877</xdr:rowOff>
    </xdr:from>
    <xdr:to>
      <xdr:col>11</xdr:col>
      <xdr:colOff>23565</xdr:colOff>
      <xdr:row>30</xdr:row>
      <xdr:rowOff>237032</xdr:rowOff>
    </xdr:to>
    <xdr:sp macro="" textlink="">
      <xdr:nvSpPr>
        <xdr:cNvPr id="18" name="右中かっこ 17"/>
        <xdr:cNvSpPr/>
      </xdr:nvSpPr>
      <xdr:spPr>
        <a:xfrm>
          <a:off x="8201357" y="8747252"/>
          <a:ext cx="451858" cy="1157655"/>
        </a:xfrm>
        <a:prstGeom prst="rightBrace">
          <a:avLst>
            <a:gd name="adj1" fmla="val 70039"/>
            <a:gd name="adj2" fmla="val 22438"/>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23</xdr:col>
      <xdr:colOff>387131</xdr:colOff>
      <xdr:row>22</xdr:row>
      <xdr:rowOff>337470</xdr:rowOff>
    </xdr:from>
    <xdr:to>
      <xdr:col>23</xdr:col>
      <xdr:colOff>387569</xdr:colOff>
      <xdr:row>25</xdr:row>
      <xdr:rowOff>0</xdr:rowOff>
    </xdr:to>
    <xdr:cxnSp macro="">
      <xdr:nvCxnSpPr>
        <xdr:cNvPr id="21" name="直線コネクタ 20"/>
        <xdr:cNvCxnSpPr/>
      </xdr:nvCxnSpPr>
      <xdr:spPr>
        <a:xfrm>
          <a:off x="14969906" y="8167020"/>
          <a:ext cx="438" cy="376905"/>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40823</xdr:colOff>
      <xdr:row>25</xdr:row>
      <xdr:rowOff>0</xdr:rowOff>
    </xdr:from>
    <xdr:to>
      <xdr:col>23</xdr:col>
      <xdr:colOff>388327</xdr:colOff>
      <xdr:row>25</xdr:row>
      <xdr:rowOff>40821</xdr:rowOff>
    </xdr:to>
    <xdr:cxnSp macro="">
      <xdr:nvCxnSpPr>
        <xdr:cNvPr id="23" name="直線矢印コネクタ 22"/>
        <xdr:cNvCxnSpPr/>
      </xdr:nvCxnSpPr>
      <xdr:spPr>
        <a:xfrm flipH="1">
          <a:off x="8241848" y="8543925"/>
          <a:ext cx="6729254" cy="40821"/>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108860</xdr:colOff>
      <xdr:row>23</xdr:row>
      <xdr:rowOff>54431</xdr:rowOff>
    </xdr:from>
    <xdr:to>
      <xdr:col>3</xdr:col>
      <xdr:colOff>23815</xdr:colOff>
      <xdr:row>29</xdr:row>
      <xdr:rowOff>1</xdr:rowOff>
    </xdr:to>
    <xdr:cxnSp macro="">
      <xdr:nvCxnSpPr>
        <xdr:cNvPr id="10" name="カギ線コネクタ 9"/>
        <xdr:cNvCxnSpPr/>
      </xdr:nvCxnSpPr>
      <xdr:spPr>
        <a:xfrm rot="16200000" flipH="1">
          <a:off x="2100606" y="8349685"/>
          <a:ext cx="1238248" cy="595312"/>
        </a:xfrm>
        <a:prstGeom prst="bentConnector3">
          <a:avLst>
            <a:gd name="adj1" fmla="val 99451"/>
          </a:avLst>
        </a:prstGeom>
        <a:ln w="1270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313765</xdr:colOff>
      <xdr:row>23</xdr:row>
      <xdr:rowOff>2</xdr:rowOff>
    </xdr:from>
    <xdr:to>
      <xdr:col>24</xdr:col>
      <xdr:colOff>321879</xdr:colOff>
      <xdr:row>27</xdr:row>
      <xdr:rowOff>26276</xdr:rowOff>
    </xdr:to>
    <xdr:cxnSp macro="">
      <xdr:nvCxnSpPr>
        <xdr:cNvPr id="11" name="直線矢印コネクタ 10"/>
        <xdr:cNvCxnSpPr/>
      </xdr:nvCxnSpPr>
      <xdr:spPr>
        <a:xfrm flipH="1" flipV="1">
          <a:off x="15593179" y="7968157"/>
          <a:ext cx="8114" cy="801412"/>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23565</xdr:colOff>
      <xdr:row>27</xdr:row>
      <xdr:rowOff>13138</xdr:rowOff>
    </xdr:from>
    <xdr:to>
      <xdr:col>24</xdr:col>
      <xdr:colOff>321879</xdr:colOff>
      <xdr:row>27</xdr:row>
      <xdr:rowOff>53675</xdr:rowOff>
    </xdr:to>
    <xdr:cxnSp macro="">
      <xdr:nvCxnSpPr>
        <xdr:cNvPr id="12" name="直線コネクタ 11"/>
        <xdr:cNvCxnSpPr>
          <a:endCxn id="13" idx="1"/>
        </xdr:cNvCxnSpPr>
      </xdr:nvCxnSpPr>
      <xdr:spPr>
        <a:xfrm flipH="1">
          <a:off x="8622341" y="8756431"/>
          <a:ext cx="6978952" cy="40537"/>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332</xdr:colOff>
      <xdr:row>26</xdr:row>
      <xdr:rowOff>31877</xdr:rowOff>
    </xdr:from>
    <xdr:to>
      <xdr:col>11</xdr:col>
      <xdr:colOff>23565</xdr:colOff>
      <xdr:row>30</xdr:row>
      <xdr:rowOff>237032</xdr:rowOff>
    </xdr:to>
    <xdr:sp macro="" textlink="">
      <xdr:nvSpPr>
        <xdr:cNvPr id="13" name="右中かっこ 12"/>
        <xdr:cNvSpPr/>
      </xdr:nvSpPr>
      <xdr:spPr>
        <a:xfrm>
          <a:off x="8164618" y="8563556"/>
          <a:ext cx="458661" cy="1184869"/>
        </a:xfrm>
        <a:prstGeom prst="rightBrace">
          <a:avLst>
            <a:gd name="adj1" fmla="val 70039"/>
            <a:gd name="adj2" fmla="val 22438"/>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23</xdr:col>
      <xdr:colOff>387131</xdr:colOff>
      <xdr:row>22</xdr:row>
      <xdr:rowOff>337470</xdr:rowOff>
    </xdr:from>
    <xdr:to>
      <xdr:col>23</xdr:col>
      <xdr:colOff>387569</xdr:colOff>
      <xdr:row>25</xdr:row>
      <xdr:rowOff>0</xdr:rowOff>
    </xdr:to>
    <xdr:cxnSp macro="">
      <xdr:nvCxnSpPr>
        <xdr:cNvPr id="69" name="直線コネクタ 68"/>
        <xdr:cNvCxnSpPr/>
      </xdr:nvCxnSpPr>
      <xdr:spPr>
        <a:xfrm>
          <a:off x="14943959" y="7964039"/>
          <a:ext cx="438" cy="371978"/>
        </a:xfrm>
        <a:prstGeom prst="line">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40823</xdr:colOff>
      <xdr:row>25</xdr:row>
      <xdr:rowOff>0</xdr:rowOff>
    </xdr:from>
    <xdr:to>
      <xdr:col>23</xdr:col>
      <xdr:colOff>388327</xdr:colOff>
      <xdr:row>25</xdr:row>
      <xdr:rowOff>40821</xdr:rowOff>
    </xdr:to>
    <xdr:cxnSp macro="">
      <xdr:nvCxnSpPr>
        <xdr:cNvPr id="75" name="直線矢印コネクタ 74"/>
        <xdr:cNvCxnSpPr/>
      </xdr:nvCxnSpPr>
      <xdr:spPr>
        <a:xfrm flipH="1">
          <a:off x="8224996" y="8374673"/>
          <a:ext cx="6736581" cy="40821"/>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ables/table1.xml><?xml version="1.0" encoding="utf-8"?>
<table xmlns="http://schemas.openxmlformats.org/spreadsheetml/2006/main" id="2" name="テーブル3358105133" displayName="テーブル3358105133" ref="F26:J31" totalsRowShown="0" headerRowDxfId="31" dataDxfId="29" headerRowBorderDxfId="30" tableBorderDxfId="28" totalsRowBorderDxfId="27">
  <tableColumns count="5">
    <tableColumn id="1" name="E" dataDxfId="26" totalsRowDxfId="25"/>
    <tableColumn id="2" name="D" dataDxfId="24" totalsRowDxfId="23"/>
    <tableColumn id="3" name="C" dataDxfId="22" totalsRowDxfId="21"/>
    <tableColumn id="4" name="B" dataDxfId="20" totalsRowDxfId="19"/>
    <tableColumn id="5" name="A" dataDxfId="18" totalsRowDxfId="17"/>
  </tableColumns>
  <tableStyleInfo showFirstColumn="0" showLastColumn="0" showRowStripes="0" showColumnStripes="0"/>
</table>
</file>

<file path=xl/tables/table2.xml><?xml version="1.0" encoding="utf-8"?>
<table xmlns="http://schemas.openxmlformats.org/spreadsheetml/2006/main" id="12" name="テーブル335810513" displayName="テーブル335810513" ref="F26:J31" totalsRowShown="0" headerRowDxfId="14" dataDxfId="12" headerRowBorderDxfId="13" tableBorderDxfId="11" totalsRowBorderDxfId="10">
  <tableColumns count="5">
    <tableColumn id="1" name="E" dataDxfId="9" totalsRowDxfId="8"/>
    <tableColumn id="2" name="D" dataDxfId="7" totalsRowDxfId="6"/>
    <tableColumn id="3" name="C" dataDxfId="5" totalsRowDxfId="4"/>
    <tableColumn id="4" name="B" dataDxfId="3" totalsRowDxfId="2"/>
    <tableColumn id="5" name="A" dataDxfId="1" totalsRowDxfId="0"/>
  </tableColumns>
  <tableStyleInfo showFirstColumn="0" showLastColumn="0" showRowStripes="0"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8"/>
  <sheetViews>
    <sheetView topLeftCell="A11" zoomScale="70" zoomScaleNormal="70" zoomScaleSheetLayoutView="55" workbookViewId="0">
      <selection activeCell="U29" sqref="U29:W30"/>
    </sheetView>
  </sheetViews>
  <sheetFormatPr defaultRowHeight="13.5" x14ac:dyDescent="0.15"/>
  <cols>
    <col min="1" max="1" width="3" customWidth="1"/>
    <col min="2" max="2" width="27.25" customWidth="1"/>
    <col min="3" max="3" width="8.875" customWidth="1"/>
    <col min="4" max="4" width="8.25" customWidth="1"/>
    <col min="5" max="5" width="12.75" customWidth="1"/>
    <col min="6" max="6" width="11.875" customWidth="1"/>
    <col min="7" max="8" width="8.625" customWidth="1"/>
    <col min="9" max="10" width="9" customWidth="1"/>
    <col min="11" max="14" width="6" customWidth="1"/>
    <col min="15" max="16" width="6.125" customWidth="1"/>
    <col min="17" max="20" width="6" customWidth="1"/>
    <col min="21" max="21" width="8" customWidth="1"/>
    <col min="22" max="22" width="7.875" customWidth="1"/>
    <col min="23" max="23" width="9.125" customWidth="1"/>
    <col min="24" max="24" width="9.5" customWidth="1"/>
    <col min="25" max="25" width="7.25" customWidth="1"/>
    <col min="26" max="35" width="9" customWidth="1"/>
  </cols>
  <sheetData>
    <row r="1" spans="1:28" ht="14.25" thickBot="1" x14ac:dyDescent="0.2">
      <c r="A1" s="70" t="s">
        <v>106</v>
      </c>
      <c r="B1" s="70"/>
      <c r="C1" s="70"/>
      <c r="D1" s="70"/>
      <c r="E1" s="70"/>
      <c r="F1" s="70"/>
      <c r="G1" s="70"/>
      <c r="H1" s="70" t="s">
        <v>107</v>
      </c>
      <c r="I1" s="70"/>
      <c r="J1" s="70"/>
      <c r="K1" s="70"/>
      <c r="L1" s="70"/>
      <c r="M1" s="70"/>
      <c r="N1" s="70"/>
      <c r="O1" s="70"/>
      <c r="P1" s="70"/>
      <c r="Q1" s="70"/>
      <c r="R1" s="70"/>
      <c r="S1" s="70"/>
      <c r="T1" s="70"/>
      <c r="U1" s="70"/>
      <c r="V1" s="70" t="s">
        <v>108</v>
      </c>
      <c r="W1" s="70"/>
      <c r="X1" s="70"/>
      <c r="Y1" s="70"/>
    </row>
    <row r="2" spans="1:28" ht="25.5" x14ac:dyDescent="0.15">
      <c r="A2" s="27"/>
      <c r="B2" s="28" t="s">
        <v>76</v>
      </c>
      <c r="C2" s="29"/>
      <c r="D2" s="60"/>
      <c r="E2" s="87"/>
      <c r="F2" s="88"/>
      <c r="G2" s="88"/>
      <c r="H2" s="88"/>
      <c r="I2" s="88"/>
      <c r="J2" s="88"/>
      <c r="K2" s="88"/>
      <c r="L2" s="88"/>
      <c r="M2" s="88"/>
      <c r="N2" s="88"/>
      <c r="O2" s="88"/>
      <c r="P2" s="30"/>
      <c r="Q2" s="30"/>
      <c r="R2" s="32" t="s">
        <v>64</v>
      </c>
      <c r="S2" s="30"/>
      <c r="T2" s="30"/>
      <c r="U2" s="30"/>
      <c r="V2" s="31"/>
      <c r="W2" s="60"/>
      <c r="X2" s="62"/>
      <c r="Y2" s="63"/>
      <c r="AA2" s="3"/>
    </row>
    <row r="3" spans="1:28" ht="26.25" thickBot="1" x14ac:dyDescent="0.2">
      <c r="A3" s="33"/>
      <c r="B3" s="64" t="s">
        <v>14</v>
      </c>
      <c r="C3" s="34"/>
      <c r="D3" s="34"/>
      <c r="E3" s="34"/>
      <c r="F3" s="34"/>
      <c r="G3" s="34"/>
      <c r="H3" s="34"/>
      <c r="I3" s="34"/>
      <c r="J3" s="34"/>
      <c r="K3" s="35"/>
      <c r="L3" s="7"/>
      <c r="M3" s="7"/>
      <c r="N3" s="7"/>
      <c r="O3" s="7"/>
      <c r="P3" s="8"/>
      <c r="Q3" s="8"/>
      <c r="R3" s="8"/>
      <c r="S3" s="8"/>
      <c r="T3" s="8"/>
      <c r="U3" s="8"/>
      <c r="V3" s="8"/>
      <c r="W3" s="19" t="s">
        <v>65</v>
      </c>
      <c r="X3" s="97"/>
      <c r="Y3" s="98"/>
      <c r="Z3" s="81"/>
    </row>
    <row r="4" spans="1:28" ht="24" customHeight="1" x14ac:dyDescent="0.15">
      <c r="A4" s="166" t="s">
        <v>1</v>
      </c>
      <c r="B4" s="168" t="s">
        <v>51</v>
      </c>
      <c r="C4" s="169" t="s">
        <v>35</v>
      </c>
      <c r="D4" s="171" t="s">
        <v>49</v>
      </c>
      <c r="E4" s="174" t="s">
        <v>58</v>
      </c>
      <c r="F4" s="175"/>
      <c r="G4" s="176" t="s">
        <v>42</v>
      </c>
      <c r="H4" s="177"/>
      <c r="I4" s="177"/>
      <c r="J4" s="177"/>
      <c r="K4" s="177"/>
      <c r="L4" s="177"/>
      <c r="M4" s="177"/>
      <c r="N4" s="177"/>
      <c r="O4" s="177"/>
      <c r="P4" s="177"/>
      <c r="Q4" s="177"/>
      <c r="R4" s="177"/>
      <c r="S4" s="177"/>
      <c r="T4" s="178"/>
      <c r="U4" s="128" t="s">
        <v>82</v>
      </c>
      <c r="V4" s="129"/>
      <c r="W4" s="129"/>
      <c r="X4" s="129"/>
      <c r="Y4" s="130"/>
      <c r="AA4" s="2"/>
    </row>
    <row r="5" spans="1:28" ht="13.5" customHeight="1" x14ac:dyDescent="0.15">
      <c r="A5" s="167"/>
      <c r="B5" s="139"/>
      <c r="C5" s="170"/>
      <c r="D5" s="172"/>
      <c r="E5" s="173" t="s">
        <v>73</v>
      </c>
      <c r="F5" s="173" t="s">
        <v>74</v>
      </c>
      <c r="G5" s="182" t="s">
        <v>24</v>
      </c>
      <c r="H5" s="182"/>
      <c r="I5" s="182"/>
      <c r="J5" s="182"/>
      <c r="K5" s="185" t="s">
        <v>32</v>
      </c>
      <c r="L5" s="186"/>
      <c r="M5" s="186"/>
      <c r="N5" s="186"/>
      <c r="O5" s="183" t="s">
        <v>17</v>
      </c>
      <c r="P5" s="184"/>
      <c r="Q5" s="180" t="s">
        <v>18</v>
      </c>
      <c r="R5" s="181"/>
      <c r="S5" s="181"/>
      <c r="T5" s="181"/>
      <c r="U5" s="58" t="s">
        <v>83</v>
      </c>
      <c r="V5" s="58" t="s">
        <v>84</v>
      </c>
      <c r="W5" s="58" t="s">
        <v>85</v>
      </c>
      <c r="X5" s="131" t="s">
        <v>61</v>
      </c>
      <c r="Y5" s="133" t="s">
        <v>75</v>
      </c>
      <c r="AB5" s="2"/>
    </row>
    <row r="6" spans="1:28" ht="68.25" customHeight="1" x14ac:dyDescent="0.15">
      <c r="A6" s="167"/>
      <c r="B6" s="139"/>
      <c r="C6" s="170"/>
      <c r="D6" s="172"/>
      <c r="E6" s="172"/>
      <c r="F6" s="172"/>
      <c r="G6" s="142" t="s">
        <v>54</v>
      </c>
      <c r="H6" s="142"/>
      <c r="I6" s="142" t="s">
        <v>39</v>
      </c>
      <c r="J6" s="142"/>
      <c r="K6" s="143" t="s">
        <v>40</v>
      </c>
      <c r="L6" s="144"/>
      <c r="M6" s="144"/>
      <c r="N6" s="144"/>
      <c r="O6" s="149" t="s">
        <v>53</v>
      </c>
      <c r="P6" s="150"/>
      <c r="Q6" s="142" t="s">
        <v>41</v>
      </c>
      <c r="R6" s="142"/>
      <c r="S6" s="145" t="s">
        <v>52</v>
      </c>
      <c r="T6" s="146"/>
      <c r="U6" s="138" t="s">
        <v>59</v>
      </c>
      <c r="V6" s="126" t="s">
        <v>60</v>
      </c>
      <c r="W6" s="126" t="s">
        <v>62</v>
      </c>
      <c r="X6" s="131"/>
      <c r="Y6" s="133"/>
      <c r="AA6" s="4" ph="1"/>
    </row>
    <row r="7" spans="1:28" ht="45.75" customHeight="1" x14ac:dyDescent="0.15">
      <c r="A7" s="167"/>
      <c r="B7" s="139"/>
      <c r="C7" s="170"/>
      <c r="D7" s="172"/>
      <c r="E7" s="172"/>
      <c r="F7" s="172"/>
      <c r="G7" s="18" t="s">
        <v>33</v>
      </c>
      <c r="H7" s="21" t="s">
        <v>50</v>
      </c>
      <c r="I7" s="22" t="s">
        <v>81</v>
      </c>
      <c r="J7" s="23" t="s">
        <v>80</v>
      </c>
      <c r="K7" s="142" t="s">
        <v>86</v>
      </c>
      <c r="L7" s="142"/>
      <c r="M7" s="147" t="s">
        <v>31</v>
      </c>
      <c r="N7" s="148"/>
      <c r="O7" s="151"/>
      <c r="P7" s="152"/>
      <c r="Q7" s="142"/>
      <c r="R7" s="142"/>
      <c r="S7" s="145"/>
      <c r="T7" s="146"/>
      <c r="U7" s="139"/>
      <c r="V7" s="127"/>
      <c r="W7" s="127"/>
      <c r="X7" s="131"/>
      <c r="Y7" s="133"/>
      <c r="AA7" s="5"/>
    </row>
    <row r="8" spans="1:28" ht="24.75" customHeight="1" x14ac:dyDescent="0.15">
      <c r="A8" s="167"/>
      <c r="B8" s="139"/>
      <c r="C8" s="170"/>
      <c r="D8" s="172"/>
      <c r="E8" s="172"/>
      <c r="F8" s="172"/>
      <c r="G8" s="10" t="s">
        <v>87</v>
      </c>
      <c r="H8" s="82" t="s">
        <v>88</v>
      </c>
      <c r="I8" s="10" t="s">
        <v>87</v>
      </c>
      <c r="J8" s="82" t="s">
        <v>88</v>
      </c>
      <c r="K8" s="10" t="s">
        <v>87</v>
      </c>
      <c r="L8" s="82" t="s">
        <v>88</v>
      </c>
      <c r="M8" s="10" t="s">
        <v>87</v>
      </c>
      <c r="N8" s="82" t="s">
        <v>88</v>
      </c>
      <c r="O8" s="10" t="s">
        <v>87</v>
      </c>
      <c r="P8" s="82" t="s">
        <v>88</v>
      </c>
      <c r="Q8" s="82" t="s">
        <v>87</v>
      </c>
      <c r="R8" s="82" t="s">
        <v>88</v>
      </c>
      <c r="S8" s="86" t="s">
        <v>87</v>
      </c>
      <c r="T8" s="85" t="s">
        <v>88</v>
      </c>
      <c r="U8" s="139"/>
      <c r="V8" s="127"/>
      <c r="W8" s="127"/>
      <c r="X8" s="131"/>
      <c r="Y8" s="133"/>
      <c r="AA8" s="5"/>
    </row>
    <row r="9" spans="1:28" ht="23.25" customHeight="1" thickBot="1" x14ac:dyDescent="0.2">
      <c r="A9" s="167"/>
      <c r="B9" s="139"/>
      <c r="C9" s="170"/>
      <c r="D9" s="172"/>
      <c r="E9" s="172"/>
      <c r="F9" s="172"/>
      <c r="G9" s="179"/>
      <c r="H9" s="141"/>
      <c r="I9" s="140"/>
      <c r="J9" s="141"/>
      <c r="K9" s="140"/>
      <c r="L9" s="141"/>
      <c r="M9" s="140"/>
      <c r="N9" s="141"/>
      <c r="O9" s="140"/>
      <c r="P9" s="141"/>
      <c r="Q9" s="140"/>
      <c r="R9" s="141"/>
      <c r="S9" s="140"/>
      <c r="T9" s="141"/>
      <c r="U9" s="139"/>
      <c r="V9" s="127"/>
      <c r="W9" s="127"/>
      <c r="X9" s="132"/>
      <c r="Y9" s="134"/>
      <c r="AA9" s="4"/>
    </row>
    <row r="10" spans="1:28" ht="27" customHeight="1" x14ac:dyDescent="0.15">
      <c r="A10" s="153" t="s">
        <v>89</v>
      </c>
      <c r="B10" s="72" t="s">
        <v>90</v>
      </c>
      <c r="C10" s="42">
        <v>4</v>
      </c>
      <c r="D10" s="16"/>
      <c r="E10" s="14">
        <v>2</v>
      </c>
      <c r="F10" s="14">
        <v>1</v>
      </c>
      <c r="G10" s="91" t="s">
        <v>5</v>
      </c>
      <c r="H10" s="92" t="s">
        <v>5</v>
      </c>
      <c r="I10" s="91" t="s">
        <v>5</v>
      </c>
      <c r="J10" s="92" t="s">
        <v>5</v>
      </c>
      <c r="K10" s="91">
        <v>0</v>
      </c>
      <c r="L10" s="92">
        <v>1</v>
      </c>
      <c r="M10" s="91">
        <v>0</v>
      </c>
      <c r="N10" s="92">
        <v>1</v>
      </c>
      <c r="O10" s="91">
        <v>0</v>
      </c>
      <c r="P10" s="92">
        <v>1</v>
      </c>
      <c r="Q10" s="91">
        <v>-0.5</v>
      </c>
      <c r="R10" s="92">
        <v>0</v>
      </c>
      <c r="S10" s="91">
        <v>-0.5</v>
      </c>
      <c r="T10" s="92">
        <v>0</v>
      </c>
      <c r="U10" s="11"/>
      <c r="V10" s="9"/>
      <c r="W10" s="39"/>
      <c r="X10" s="51"/>
      <c r="Y10" s="54"/>
    </row>
    <row r="11" spans="1:28" ht="27" customHeight="1" x14ac:dyDescent="0.15">
      <c r="A11" s="154"/>
      <c r="B11" s="71" t="s">
        <v>91</v>
      </c>
      <c r="C11" s="43">
        <v>3</v>
      </c>
      <c r="D11" s="15"/>
      <c r="E11" s="1">
        <v>2</v>
      </c>
      <c r="F11" s="1">
        <v>1</v>
      </c>
      <c r="G11" s="93" t="s">
        <v>5</v>
      </c>
      <c r="H11" s="94" t="s">
        <v>5</v>
      </c>
      <c r="I11" s="93" t="s">
        <v>5</v>
      </c>
      <c r="J11" s="94" t="s">
        <v>5</v>
      </c>
      <c r="K11" s="93">
        <v>0</v>
      </c>
      <c r="L11" s="94">
        <v>1</v>
      </c>
      <c r="M11" s="93">
        <v>0</v>
      </c>
      <c r="N11" s="94">
        <v>1</v>
      </c>
      <c r="O11" s="93">
        <v>0</v>
      </c>
      <c r="P11" s="94">
        <v>1</v>
      </c>
      <c r="Q11" s="93">
        <v>-0.5</v>
      </c>
      <c r="R11" s="94">
        <v>0</v>
      </c>
      <c r="S11" s="93">
        <v>-0.5</v>
      </c>
      <c r="T11" s="94">
        <v>0</v>
      </c>
      <c r="U11" s="12"/>
      <c r="V11" s="1"/>
      <c r="W11" s="38"/>
      <c r="X11" s="52"/>
      <c r="Y11" s="55"/>
    </row>
    <row r="12" spans="1:28" ht="27" customHeight="1" x14ac:dyDescent="0.15">
      <c r="A12" s="154"/>
      <c r="B12" s="71" t="s">
        <v>92</v>
      </c>
      <c r="C12" s="43">
        <v>3</v>
      </c>
      <c r="D12" s="15"/>
      <c r="E12" s="1">
        <v>2</v>
      </c>
      <c r="F12" s="1">
        <v>1</v>
      </c>
      <c r="G12" s="93" t="s">
        <v>5</v>
      </c>
      <c r="H12" s="94" t="s">
        <v>5</v>
      </c>
      <c r="I12" s="93" t="s">
        <v>5</v>
      </c>
      <c r="J12" s="94" t="s">
        <v>5</v>
      </c>
      <c r="K12" s="93">
        <v>0</v>
      </c>
      <c r="L12" s="94">
        <v>1</v>
      </c>
      <c r="M12" s="93">
        <v>0</v>
      </c>
      <c r="N12" s="94">
        <v>1</v>
      </c>
      <c r="O12" s="93">
        <v>0</v>
      </c>
      <c r="P12" s="94">
        <v>1</v>
      </c>
      <c r="Q12" s="93">
        <v>-0.5</v>
      </c>
      <c r="R12" s="94">
        <v>0</v>
      </c>
      <c r="S12" s="93">
        <v>-0.5</v>
      </c>
      <c r="T12" s="94">
        <v>0</v>
      </c>
      <c r="U12" s="12"/>
      <c r="V12" s="1"/>
      <c r="W12" s="38"/>
      <c r="X12" s="52"/>
      <c r="Y12" s="55"/>
    </row>
    <row r="13" spans="1:28" ht="27" customHeight="1" thickBot="1" x14ac:dyDescent="0.2">
      <c r="A13" s="155"/>
      <c r="B13" s="73" t="s">
        <v>93</v>
      </c>
      <c r="C13" s="44">
        <v>3</v>
      </c>
      <c r="D13" s="17"/>
      <c r="E13" s="6">
        <v>2</v>
      </c>
      <c r="F13" s="6">
        <v>1</v>
      </c>
      <c r="G13" s="95" t="s">
        <v>5</v>
      </c>
      <c r="H13" s="96" t="s">
        <v>5</v>
      </c>
      <c r="I13" s="95" t="s">
        <v>5</v>
      </c>
      <c r="J13" s="96" t="s">
        <v>5</v>
      </c>
      <c r="K13" s="95">
        <v>0</v>
      </c>
      <c r="L13" s="96">
        <v>1</v>
      </c>
      <c r="M13" s="95">
        <v>0</v>
      </c>
      <c r="N13" s="96">
        <v>1</v>
      </c>
      <c r="O13" s="95">
        <v>0</v>
      </c>
      <c r="P13" s="96">
        <v>1</v>
      </c>
      <c r="Q13" s="95">
        <v>-0.5</v>
      </c>
      <c r="R13" s="96">
        <v>0</v>
      </c>
      <c r="S13" s="95">
        <v>-0.5</v>
      </c>
      <c r="T13" s="96">
        <v>0</v>
      </c>
      <c r="U13" s="13"/>
      <c r="V13" s="6"/>
      <c r="W13" s="40"/>
      <c r="X13" s="53"/>
      <c r="Y13" s="56"/>
    </row>
    <row r="14" spans="1:28" ht="27" customHeight="1" x14ac:dyDescent="0.15">
      <c r="A14" s="156" t="s">
        <v>0</v>
      </c>
      <c r="B14" s="74" t="s">
        <v>37</v>
      </c>
      <c r="C14" s="45">
        <v>4</v>
      </c>
      <c r="D14" s="16"/>
      <c r="E14" s="9">
        <v>2</v>
      </c>
      <c r="F14" s="9">
        <v>2</v>
      </c>
      <c r="G14" s="91" t="s">
        <v>5</v>
      </c>
      <c r="H14" s="92" t="s">
        <v>5</v>
      </c>
      <c r="I14" s="91" t="s">
        <v>5</v>
      </c>
      <c r="J14" s="92" t="s">
        <v>5</v>
      </c>
      <c r="K14" s="91">
        <v>0</v>
      </c>
      <c r="L14" s="92">
        <v>1</v>
      </c>
      <c r="M14" s="91">
        <v>0</v>
      </c>
      <c r="N14" s="92">
        <v>1</v>
      </c>
      <c r="O14" s="91">
        <v>0</v>
      </c>
      <c r="P14" s="92">
        <v>1</v>
      </c>
      <c r="Q14" s="91">
        <v>-0.5</v>
      </c>
      <c r="R14" s="92">
        <v>0</v>
      </c>
      <c r="S14" s="91">
        <v>-0.5</v>
      </c>
      <c r="T14" s="92">
        <v>0</v>
      </c>
      <c r="U14" s="11"/>
      <c r="V14" s="9"/>
      <c r="W14" s="39"/>
      <c r="X14" s="51"/>
      <c r="Y14" s="54"/>
    </row>
    <row r="15" spans="1:28" ht="27" customHeight="1" x14ac:dyDescent="0.15">
      <c r="A15" s="157"/>
      <c r="B15" s="71" t="s">
        <v>36</v>
      </c>
      <c r="C15" s="46">
        <v>3</v>
      </c>
      <c r="D15" s="15"/>
      <c r="E15" s="1">
        <v>2</v>
      </c>
      <c r="F15" s="1">
        <v>2</v>
      </c>
      <c r="G15" s="93" t="s">
        <v>5</v>
      </c>
      <c r="H15" s="94" t="s">
        <v>5</v>
      </c>
      <c r="I15" s="93" t="s">
        <v>5</v>
      </c>
      <c r="J15" s="94" t="s">
        <v>5</v>
      </c>
      <c r="K15" s="93">
        <v>0</v>
      </c>
      <c r="L15" s="94">
        <v>1</v>
      </c>
      <c r="M15" s="93">
        <v>0</v>
      </c>
      <c r="N15" s="94">
        <v>1</v>
      </c>
      <c r="O15" s="93">
        <v>0</v>
      </c>
      <c r="P15" s="94">
        <v>1</v>
      </c>
      <c r="Q15" s="93">
        <v>-0.5</v>
      </c>
      <c r="R15" s="94">
        <v>0</v>
      </c>
      <c r="S15" s="93">
        <v>-0.5</v>
      </c>
      <c r="T15" s="94">
        <v>0</v>
      </c>
      <c r="U15" s="12"/>
      <c r="V15" s="1"/>
      <c r="W15" s="38"/>
      <c r="X15" s="52"/>
      <c r="Y15" s="55"/>
    </row>
    <row r="16" spans="1:28" ht="27" customHeight="1" x14ac:dyDescent="0.15">
      <c r="A16" s="157"/>
      <c r="B16" s="71" t="s">
        <v>94</v>
      </c>
      <c r="C16" s="46">
        <v>2</v>
      </c>
      <c r="D16" s="15"/>
      <c r="E16" s="1">
        <v>2</v>
      </c>
      <c r="F16" s="1">
        <v>2</v>
      </c>
      <c r="G16" s="93" t="s">
        <v>5</v>
      </c>
      <c r="H16" s="94" t="s">
        <v>5</v>
      </c>
      <c r="I16" s="93" t="s">
        <v>5</v>
      </c>
      <c r="J16" s="94" t="s">
        <v>5</v>
      </c>
      <c r="K16" s="93">
        <v>0</v>
      </c>
      <c r="L16" s="94">
        <v>1</v>
      </c>
      <c r="M16" s="93">
        <v>0</v>
      </c>
      <c r="N16" s="94">
        <v>1</v>
      </c>
      <c r="O16" s="93">
        <v>0</v>
      </c>
      <c r="P16" s="94">
        <v>1</v>
      </c>
      <c r="Q16" s="93">
        <v>-0.5</v>
      </c>
      <c r="R16" s="94">
        <v>0</v>
      </c>
      <c r="S16" s="93">
        <v>-0.5</v>
      </c>
      <c r="T16" s="94">
        <v>0</v>
      </c>
      <c r="U16" s="12"/>
      <c r="V16" s="1"/>
      <c r="W16" s="38"/>
      <c r="X16" s="52"/>
      <c r="Y16" s="55"/>
    </row>
    <row r="17" spans="1:25" ht="27" customHeight="1" thickBot="1" x14ac:dyDescent="0.2">
      <c r="A17" s="158"/>
      <c r="B17" s="75" t="s">
        <v>95</v>
      </c>
      <c r="C17" s="47">
        <v>1</v>
      </c>
      <c r="D17" s="17"/>
      <c r="E17" s="6" t="s">
        <v>96</v>
      </c>
      <c r="F17" s="6" t="s">
        <v>96</v>
      </c>
      <c r="G17" s="95" t="s">
        <v>5</v>
      </c>
      <c r="H17" s="96" t="s">
        <v>5</v>
      </c>
      <c r="I17" s="95" t="s">
        <v>5</v>
      </c>
      <c r="J17" s="96" t="s">
        <v>5</v>
      </c>
      <c r="K17" s="95" t="s">
        <v>5</v>
      </c>
      <c r="L17" s="96" t="s">
        <v>5</v>
      </c>
      <c r="M17" s="95" t="s">
        <v>5</v>
      </c>
      <c r="N17" s="96" t="s">
        <v>5</v>
      </c>
      <c r="O17" s="95" t="s">
        <v>5</v>
      </c>
      <c r="P17" s="96" t="s">
        <v>5</v>
      </c>
      <c r="Q17" s="95" t="s">
        <v>2</v>
      </c>
      <c r="R17" s="96" t="s">
        <v>2</v>
      </c>
      <c r="S17" s="95" t="s">
        <v>2</v>
      </c>
      <c r="T17" s="96" t="s">
        <v>2</v>
      </c>
      <c r="U17" s="20"/>
      <c r="V17" s="6"/>
      <c r="W17" s="40"/>
      <c r="X17" s="53"/>
      <c r="Y17" s="56"/>
    </row>
    <row r="18" spans="1:25" ht="27" customHeight="1" x14ac:dyDescent="0.15">
      <c r="A18" s="153" t="s">
        <v>12</v>
      </c>
      <c r="B18" s="72" t="s">
        <v>97</v>
      </c>
      <c r="C18" s="42">
        <v>5</v>
      </c>
      <c r="D18" s="16"/>
      <c r="E18" s="9">
        <v>2</v>
      </c>
      <c r="F18" s="9">
        <v>2</v>
      </c>
      <c r="G18" s="91">
        <v>0</v>
      </c>
      <c r="H18" s="92">
        <v>1</v>
      </c>
      <c r="I18" s="91">
        <v>0</v>
      </c>
      <c r="J18" s="92">
        <v>0.5</v>
      </c>
      <c r="K18" s="91">
        <v>0</v>
      </c>
      <c r="L18" s="92">
        <v>1</v>
      </c>
      <c r="M18" s="91">
        <v>0</v>
      </c>
      <c r="N18" s="92">
        <v>1</v>
      </c>
      <c r="O18" s="91">
        <v>0</v>
      </c>
      <c r="P18" s="92">
        <v>0</v>
      </c>
      <c r="Q18" s="91">
        <v>-0.5</v>
      </c>
      <c r="R18" s="92">
        <v>0</v>
      </c>
      <c r="S18" s="91">
        <v>-0.5</v>
      </c>
      <c r="T18" s="92">
        <v>0</v>
      </c>
      <c r="U18" s="11"/>
      <c r="V18" s="9"/>
      <c r="W18" s="39"/>
      <c r="X18" s="51"/>
      <c r="Y18" s="54"/>
    </row>
    <row r="19" spans="1:25" ht="27" customHeight="1" x14ac:dyDescent="0.15">
      <c r="A19" s="154"/>
      <c r="B19" s="71" t="s">
        <v>98</v>
      </c>
      <c r="C19" s="43">
        <v>4</v>
      </c>
      <c r="D19" s="15"/>
      <c r="E19" s="1">
        <v>2</v>
      </c>
      <c r="F19" s="1">
        <v>2</v>
      </c>
      <c r="G19" s="93">
        <v>0</v>
      </c>
      <c r="H19" s="94">
        <v>1</v>
      </c>
      <c r="I19" s="93">
        <v>0</v>
      </c>
      <c r="J19" s="94">
        <v>0.5</v>
      </c>
      <c r="K19" s="93">
        <v>0</v>
      </c>
      <c r="L19" s="94">
        <v>1</v>
      </c>
      <c r="M19" s="93">
        <v>0</v>
      </c>
      <c r="N19" s="94">
        <v>1</v>
      </c>
      <c r="O19" s="93">
        <v>0</v>
      </c>
      <c r="P19" s="94">
        <v>0</v>
      </c>
      <c r="Q19" s="93">
        <v>-0.5</v>
      </c>
      <c r="R19" s="94">
        <v>0</v>
      </c>
      <c r="S19" s="93">
        <v>-0.5</v>
      </c>
      <c r="T19" s="94">
        <v>0</v>
      </c>
      <c r="U19" s="12"/>
      <c r="V19" s="1"/>
      <c r="W19" s="38"/>
      <c r="X19" s="52"/>
      <c r="Y19" s="55"/>
    </row>
    <row r="20" spans="1:25" ht="27" customHeight="1" x14ac:dyDescent="0.15">
      <c r="A20" s="154"/>
      <c r="B20" s="71" t="s">
        <v>99</v>
      </c>
      <c r="C20" s="43">
        <v>4</v>
      </c>
      <c r="D20" s="15"/>
      <c r="E20" s="1">
        <v>2</v>
      </c>
      <c r="F20" s="1">
        <v>2</v>
      </c>
      <c r="G20" s="93">
        <v>0</v>
      </c>
      <c r="H20" s="94">
        <v>1</v>
      </c>
      <c r="I20" s="93">
        <v>0</v>
      </c>
      <c r="J20" s="94">
        <v>0.5</v>
      </c>
      <c r="K20" s="93">
        <v>0</v>
      </c>
      <c r="L20" s="94">
        <v>1</v>
      </c>
      <c r="M20" s="93">
        <v>0</v>
      </c>
      <c r="N20" s="94">
        <v>1</v>
      </c>
      <c r="O20" s="93">
        <v>0</v>
      </c>
      <c r="P20" s="94">
        <v>1</v>
      </c>
      <c r="Q20" s="93">
        <v>-0.5</v>
      </c>
      <c r="R20" s="94">
        <v>0</v>
      </c>
      <c r="S20" s="93">
        <v>-0.5</v>
      </c>
      <c r="T20" s="94">
        <v>0</v>
      </c>
      <c r="U20" s="12"/>
      <c r="V20" s="1"/>
      <c r="W20" s="38"/>
      <c r="X20" s="52"/>
      <c r="Y20" s="55"/>
    </row>
    <row r="21" spans="1:25" ht="27" customHeight="1" x14ac:dyDescent="0.15">
      <c r="A21" s="154"/>
      <c r="B21" s="71" t="s">
        <v>23</v>
      </c>
      <c r="C21" s="43">
        <v>4</v>
      </c>
      <c r="D21" s="15"/>
      <c r="E21" s="1">
        <v>2</v>
      </c>
      <c r="F21" s="1">
        <v>2</v>
      </c>
      <c r="G21" s="93">
        <v>0</v>
      </c>
      <c r="H21" s="94">
        <v>1</v>
      </c>
      <c r="I21" s="93">
        <v>0</v>
      </c>
      <c r="J21" s="94">
        <v>0.5</v>
      </c>
      <c r="K21" s="93">
        <v>0</v>
      </c>
      <c r="L21" s="94">
        <v>1</v>
      </c>
      <c r="M21" s="93">
        <v>0</v>
      </c>
      <c r="N21" s="94">
        <v>1</v>
      </c>
      <c r="O21" s="93">
        <v>0</v>
      </c>
      <c r="P21" s="94">
        <v>1</v>
      </c>
      <c r="Q21" s="93">
        <v>-0.5</v>
      </c>
      <c r="R21" s="94">
        <v>0</v>
      </c>
      <c r="S21" s="93">
        <v>-0.5</v>
      </c>
      <c r="T21" s="94">
        <v>0</v>
      </c>
      <c r="U21" s="12"/>
      <c r="V21" s="1"/>
      <c r="W21" s="38"/>
      <c r="X21" s="52"/>
      <c r="Y21" s="55"/>
    </row>
    <row r="22" spans="1:25" ht="27" customHeight="1" x14ac:dyDescent="0.15">
      <c r="A22" s="154"/>
      <c r="B22" s="71" t="s">
        <v>100</v>
      </c>
      <c r="C22" s="43">
        <v>2</v>
      </c>
      <c r="D22" s="15"/>
      <c r="E22" s="1">
        <v>2</v>
      </c>
      <c r="F22" s="1">
        <v>2</v>
      </c>
      <c r="G22" s="93">
        <v>0</v>
      </c>
      <c r="H22" s="94">
        <v>0</v>
      </c>
      <c r="I22" s="93">
        <v>0</v>
      </c>
      <c r="J22" s="94">
        <v>0</v>
      </c>
      <c r="K22" s="93">
        <v>0</v>
      </c>
      <c r="L22" s="94">
        <v>1</v>
      </c>
      <c r="M22" s="93">
        <v>0</v>
      </c>
      <c r="N22" s="94">
        <v>1</v>
      </c>
      <c r="O22" s="93">
        <v>0</v>
      </c>
      <c r="P22" s="94">
        <v>1</v>
      </c>
      <c r="Q22" s="93">
        <v>-0.5</v>
      </c>
      <c r="R22" s="94">
        <v>0</v>
      </c>
      <c r="S22" s="93">
        <v>-0.5</v>
      </c>
      <c r="T22" s="94">
        <v>0</v>
      </c>
      <c r="U22" s="12"/>
      <c r="V22" s="1"/>
      <c r="W22" s="38"/>
      <c r="X22" s="52"/>
      <c r="Y22" s="55"/>
    </row>
    <row r="23" spans="1:25" ht="27" customHeight="1" thickBot="1" x14ac:dyDescent="0.2">
      <c r="A23" s="155"/>
      <c r="B23" s="73" t="s">
        <v>101</v>
      </c>
      <c r="C23" s="44">
        <v>2</v>
      </c>
      <c r="D23" s="17"/>
      <c r="E23" s="6">
        <v>2</v>
      </c>
      <c r="F23" s="6">
        <v>2</v>
      </c>
      <c r="G23" s="95">
        <v>0</v>
      </c>
      <c r="H23" s="96">
        <v>0</v>
      </c>
      <c r="I23" s="95">
        <v>0</v>
      </c>
      <c r="J23" s="96">
        <v>0</v>
      </c>
      <c r="K23" s="95">
        <v>0</v>
      </c>
      <c r="L23" s="96">
        <v>1</v>
      </c>
      <c r="M23" s="95">
        <v>0</v>
      </c>
      <c r="N23" s="96">
        <v>1</v>
      </c>
      <c r="O23" s="95">
        <v>0</v>
      </c>
      <c r="P23" s="96">
        <v>1</v>
      </c>
      <c r="Q23" s="95">
        <v>-0.5</v>
      </c>
      <c r="R23" s="96">
        <v>0</v>
      </c>
      <c r="S23" s="95">
        <v>-0.5</v>
      </c>
      <c r="T23" s="96">
        <v>0</v>
      </c>
      <c r="U23" s="13"/>
      <c r="V23" s="6"/>
      <c r="W23" s="41"/>
      <c r="X23" s="53"/>
      <c r="Y23" s="56"/>
    </row>
    <row r="24" spans="1:25" x14ac:dyDescent="0.15">
      <c r="A24" s="33"/>
      <c r="B24" s="24"/>
      <c r="C24" s="34"/>
      <c r="D24" s="34"/>
      <c r="E24" s="34"/>
      <c r="F24" s="34"/>
      <c r="G24" s="34"/>
      <c r="H24" s="34"/>
      <c r="I24" s="34"/>
      <c r="J24" s="34"/>
      <c r="K24" s="34"/>
      <c r="L24" s="34"/>
      <c r="M24" s="34"/>
      <c r="N24" s="34"/>
      <c r="O24" s="34"/>
      <c r="P24" s="34"/>
      <c r="Q24" s="34"/>
      <c r="R24" s="34"/>
      <c r="S24" s="34"/>
      <c r="T24" s="34"/>
      <c r="U24" s="34"/>
      <c r="V24" s="34"/>
      <c r="W24" s="34"/>
      <c r="X24" s="34"/>
      <c r="Y24" s="36"/>
    </row>
    <row r="25" spans="1:25" ht="15.75" customHeight="1" x14ac:dyDescent="0.15">
      <c r="A25" s="33"/>
      <c r="B25" s="34"/>
      <c r="C25" s="34"/>
      <c r="D25" s="159" t="s">
        <v>102</v>
      </c>
      <c r="E25" s="160"/>
      <c r="F25" s="163" t="s">
        <v>25</v>
      </c>
      <c r="G25" s="164"/>
      <c r="H25" s="164"/>
      <c r="I25" s="164"/>
      <c r="J25" s="165"/>
      <c r="K25" s="34"/>
      <c r="L25" s="34"/>
      <c r="M25" s="34"/>
      <c r="N25" s="34"/>
      <c r="O25" s="34"/>
      <c r="P25" s="34"/>
      <c r="Q25" s="34"/>
      <c r="R25" s="34"/>
      <c r="S25" s="34"/>
      <c r="T25" s="34"/>
      <c r="U25" s="34"/>
      <c r="V25" s="34"/>
      <c r="W25" s="34"/>
      <c r="X25" s="34"/>
      <c r="Y25" s="36"/>
    </row>
    <row r="26" spans="1:25" ht="13.5" customHeight="1" x14ac:dyDescent="0.15">
      <c r="A26" s="33"/>
      <c r="B26" s="57"/>
      <c r="C26" s="34"/>
      <c r="D26" s="161"/>
      <c r="E26" s="162"/>
      <c r="F26" s="48" t="s">
        <v>26</v>
      </c>
      <c r="G26" s="49" t="s">
        <v>27</v>
      </c>
      <c r="H26" s="49" t="s">
        <v>28</v>
      </c>
      <c r="I26" s="49" t="s">
        <v>29</v>
      </c>
      <c r="J26" s="50" t="s">
        <v>30</v>
      </c>
      <c r="K26" s="34"/>
      <c r="L26" s="34"/>
      <c r="M26" s="34"/>
      <c r="N26" s="34"/>
      <c r="O26" s="34"/>
      <c r="P26" s="34"/>
      <c r="Q26" s="34"/>
      <c r="R26" s="34"/>
      <c r="S26" s="34"/>
      <c r="T26" s="34"/>
      <c r="U26" s="34"/>
      <c r="V26" s="34"/>
      <c r="W26" s="34"/>
      <c r="X26" s="34"/>
      <c r="Y26" s="36"/>
    </row>
    <row r="27" spans="1:25" ht="18.75" customHeight="1" x14ac:dyDescent="0.15">
      <c r="A27" s="33"/>
      <c r="B27" s="34"/>
      <c r="C27" s="34"/>
      <c r="D27" s="135" t="s">
        <v>35</v>
      </c>
      <c r="E27" s="89">
        <v>5</v>
      </c>
      <c r="F27" s="84">
        <v>5</v>
      </c>
      <c r="G27" s="61">
        <v>5</v>
      </c>
      <c r="H27" s="61">
        <v>4</v>
      </c>
      <c r="I27" s="61">
        <v>4</v>
      </c>
      <c r="J27" s="83">
        <v>3</v>
      </c>
      <c r="K27" s="34"/>
      <c r="L27" s="34"/>
      <c r="M27" s="34"/>
      <c r="N27" s="34"/>
      <c r="O27" s="34"/>
      <c r="P27" s="34"/>
      <c r="Q27" s="34"/>
      <c r="R27" s="34"/>
      <c r="S27" s="34"/>
      <c r="T27" s="34"/>
      <c r="U27" s="34"/>
      <c r="V27" s="34"/>
      <c r="W27" s="34"/>
      <c r="X27" s="34"/>
      <c r="Y27" s="36"/>
    </row>
    <row r="28" spans="1:25" ht="18.75" customHeight="1" thickBot="1" x14ac:dyDescent="0.2">
      <c r="A28" s="33"/>
      <c r="B28" s="57"/>
      <c r="C28" s="65"/>
      <c r="D28" s="136"/>
      <c r="E28" s="89">
        <v>4</v>
      </c>
      <c r="F28" s="84">
        <v>5</v>
      </c>
      <c r="G28" s="61">
        <v>4</v>
      </c>
      <c r="H28" s="61">
        <v>4</v>
      </c>
      <c r="I28" s="61">
        <v>3</v>
      </c>
      <c r="J28" s="83">
        <v>2</v>
      </c>
      <c r="K28" s="34"/>
      <c r="L28" s="34"/>
      <c r="M28" s="34"/>
      <c r="N28" s="34"/>
      <c r="O28" s="34"/>
      <c r="P28" s="34"/>
      <c r="Q28" s="34"/>
      <c r="R28" s="34"/>
      <c r="S28" s="34"/>
      <c r="T28" s="34"/>
      <c r="U28" s="34"/>
      <c r="V28" s="34"/>
      <c r="W28" s="34"/>
      <c r="X28" s="34"/>
      <c r="Y28" s="36"/>
    </row>
    <row r="29" spans="1:25" ht="18.75" customHeight="1" thickBot="1" x14ac:dyDescent="0.2">
      <c r="A29" s="33"/>
      <c r="B29" s="34"/>
      <c r="C29" s="65"/>
      <c r="D29" s="136"/>
      <c r="E29" s="89">
        <v>3</v>
      </c>
      <c r="F29" s="84">
        <v>4</v>
      </c>
      <c r="G29" s="61">
        <v>4</v>
      </c>
      <c r="H29" s="61">
        <v>3</v>
      </c>
      <c r="I29" s="61">
        <v>3</v>
      </c>
      <c r="J29" s="83">
        <v>2</v>
      </c>
      <c r="K29" s="34"/>
      <c r="L29" s="99" t="s">
        <v>103</v>
      </c>
      <c r="M29" s="100"/>
      <c r="N29" s="100"/>
      <c r="O29" s="100"/>
      <c r="P29" s="100"/>
      <c r="Q29" s="100"/>
      <c r="R29" s="100"/>
      <c r="S29" s="100"/>
      <c r="T29" s="101"/>
      <c r="U29" s="102" t="s">
        <v>79</v>
      </c>
      <c r="V29" s="103"/>
      <c r="W29" s="103"/>
      <c r="X29" s="106" t="s">
        <v>45</v>
      </c>
      <c r="Y29" s="107"/>
    </row>
    <row r="30" spans="1:25" ht="18.75" customHeight="1" thickBot="1" x14ac:dyDescent="0.2">
      <c r="A30" s="33"/>
      <c r="B30" s="108"/>
      <c r="C30" s="66"/>
      <c r="D30" s="136"/>
      <c r="E30" s="89">
        <v>2</v>
      </c>
      <c r="F30" s="84">
        <v>4</v>
      </c>
      <c r="G30" s="61">
        <v>3</v>
      </c>
      <c r="H30" s="61">
        <v>3</v>
      </c>
      <c r="I30" s="61">
        <v>2</v>
      </c>
      <c r="J30" s="83">
        <v>2</v>
      </c>
      <c r="K30" s="34"/>
      <c r="L30" s="109" t="s">
        <v>68</v>
      </c>
      <c r="M30" s="110"/>
      <c r="N30" s="110"/>
      <c r="O30" s="110"/>
      <c r="P30" s="110"/>
      <c r="Q30" s="110"/>
      <c r="R30" s="110"/>
      <c r="S30" s="110"/>
      <c r="T30" s="111"/>
      <c r="U30" s="104"/>
      <c r="V30" s="105"/>
      <c r="W30" s="105"/>
      <c r="X30" s="116"/>
      <c r="Y30" s="117"/>
    </row>
    <row r="31" spans="1:25" ht="18.75" customHeight="1" x14ac:dyDescent="0.15">
      <c r="A31" s="33"/>
      <c r="B31" s="108"/>
      <c r="C31" s="66"/>
      <c r="D31" s="137"/>
      <c r="E31" s="89">
        <v>1</v>
      </c>
      <c r="F31" s="25">
        <v>3</v>
      </c>
      <c r="G31" s="26">
        <v>2</v>
      </c>
      <c r="H31" s="26">
        <v>2</v>
      </c>
      <c r="I31" s="26">
        <v>2</v>
      </c>
      <c r="J31" s="69">
        <v>1</v>
      </c>
      <c r="K31" s="34"/>
      <c r="L31" s="112"/>
      <c r="M31" s="113"/>
      <c r="N31" s="113"/>
      <c r="O31" s="113"/>
      <c r="P31" s="113"/>
      <c r="Q31" s="113"/>
      <c r="R31" s="113"/>
      <c r="S31" s="113"/>
      <c r="T31" s="113"/>
      <c r="U31" s="118" t="str">
        <f>IF(MAX(Y6:Y23)=0,"",MAX(Y6:Y23))</f>
        <v/>
      </c>
      <c r="V31" s="119"/>
      <c r="W31" s="119"/>
      <c r="X31" s="116"/>
      <c r="Y31" s="117"/>
    </row>
    <row r="32" spans="1:25" ht="18.75" customHeight="1" x14ac:dyDescent="0.15">
      <c r="A32" s="33"/>
      <c r="B32" s="108"/>
      <c r="C32" s="66"/>
      <c r="D32" s="3" t="s">
        <v>63</v>
      </c>
      <c r="E32" s="57"/>
      <c r="F32" s="34"/>
      <c r="G32" s="34"/>
      <c r="H32" s="34"/>
      <c r="I32" s="34"/>
      <c r="J32" s="34"/>
      <c r="K32" s="57"/>
      <c r="L32" s="112"/>
      <c r="M32" s="113"/>
      <c r="N32" s="113"/>
      <c r="O32" s="113"/>
      <c r="P32" s="113"/>
      <c r="Q32" s="113"/>
      <c r="R32" s="113"/>
      <c r="S32" s="113"/>
      <c r="T32" s="113"/>
      <c r="U32" s="120"/>
      <c r="V32" s="121"/>
      <c r="W32" s="121"/>
      <c r="X32" s="116"/>
      <c r="Y32" s="117"/>
    </row>
    <row r="33" spans="1:26" ht="18.75" customHeight="1" x14ac:dyDescent="0.15">
      <c r="A33" s="33"/>
      <c r="B33" s="34"/>
      <c r="C33" s="66"/>
      <c r="D33" s="34"/>
      <c r="E33" s="34"/>
      <c r="F33" s="34"/>
      <c r="G33" s="34"/>
      <c r="H33" s="34"/>
      <c r="I33" s="34"/>
      <c r="J33" s="34"/>
      <c r="K33" s="34"/>
      <c r="L33" s="112"/>
      <c r="M33" s="113"/>
      <c r="N33" s="113"/>
      <c r="O33" s="113"/>
      <c r="P33" s="113"/>
      <c r="Q33" s="113"/>
      <c r="R33" s="113"/>
      <c r="S33" s="113"/>
      <c r="T33" s="113"/>
      <c r="U33" s="120"/>
      <c r="V33" s="121"/>
      <c r="W33" s="121"/>
      <c r="X33" s="116" t="s">
        <v>44</v>
      </c>
      <c r="Y33" s="117"/>
    </row>
    <row r="34" spans="1:26" ht="13.5" customHeight="1" x14ac:dyDescent="0.15">
      <c r="A34" s="33"/>
      <c r="B34" s="34" t="s">
        <v>104</v>
      </c>
      <c r="C34" s="34"/>
      <c r="D34" s="34"/>
      <c r="E34" s="34"/>
      <c r="F34" s="34"/>
      <c r="G34" s="34"/>
      <c r="H34" s="34"/>
      <c r="I34" s="34"/>
      <c r="J34" s="34"/>
      <c r="K34" s="34"/>
      <c r="L34" s="112"/>
      <c r="M34" s="113"/>
      <c r="N34" s="113"/>
      <c r="O34" s="113"/>
      <c r="P34" s="113"/>
      <c r="Q34" s="113"/>
      <c r="R34" s="113"/>
      <c r="S34" s="113"/>
      <c r="T34" s="113"/>
      <c r="U34" s="120"/>
      <c r="V34" s="121"/>
      <c r="W34" s="121"/>
      <c r="X34" s="116"/>
      <c r="Y34" s="117"/>
    </row>
    <row r="35" spans="1:26" ht="13.5" customHeight="1" x14ac:dyDescent="0.15">
      <c r="A35" s="33"/>
      <c r="B35" s="34" t="s">
        <v>67</v>
      </c>
      <c r="C35" s="34"/>
      <c r="D35" s="34"/>
      <c r="E35" s="34"/>
      <c r="F35" s="34"/>
      <c r="G35" s="34"/>
      <c r="H35" s="34"/>
      <c r="I35" s="34"/>
      <c r="J35" s="34"/>
      <c r="K35" s="34"/>
      <c r="L35" s="112"/>
      <c r="M35" s="113"/>
      <c r="N35" s="113"/>
      <c r="O35" s="113"/>
      <c r="P35" s="113"/>
      <c r="Q35" s="113"/>
      <c r="R35" s="113"/>
      <c r="S35" s="113"/>
      <c r="T35" s="113"/>
      <c r="U35" s="120"/>
      <c r="V35" s="121"/>
      <c r="W35" s="121"/>
      <c r="X35" s="116"/>
      <c r="Y35" s="117"/>
    </row>
    <row r="36" spans="1:26" ht="14.25" customHeight="1" thickBot="1" x14ac:dyDescent="0.2">
      <c r="A36" s="59"/>
      <c r="B36" s="37" t="s">
        <v>69</v>
      </c>
      <c r="C36" s="37"/>
      <c r="D36" s="37"/>
      <c r="E36" s="37"/>
      <c r="F36" s="37"/>
      <c r="G36" s="37"/>
      <c r="H36" s="37"/>
      <c r="I36" s="37"/>
      <c r="J36" s="37"/>
      <c r="K36" s="37"/>
      <c r="L36" s="114"/>
      <c r="M36" s="115"/>
      <c r="N36" s="115"/>
      <c r="O36" s="115"/>
      <c r="P36" s="115"/>
      <c r="Q36" s="115"/>
      <c r="R36" s="115"/>
      <c r="S36" s="115"/>
      <c r="T36" s="115"/>
      <c r="U36" s="122"/>
      <c r="V36" s="123"/>
      <c r="W36" s="123"/>
      <c r="X36" s="124"/>
      <c r="Y36" s="125"/>
    </row>
    <row r="37" spans="1:26" ht="14.25" customHeight="1" x14ac:dyDescent="0.15">
      <c r="A37" s="34" t="s">
        <v>78</v>
      </c>
      <c r="B37" s="34"/>
      <c r="C37" s="34"/>
      <c r="D37" s="34"/>
      <c r="E37" s="34"/>
      <c r="F37" s="34"/>
      <c r="G37" s="34"/>
      <c r="H37" s="34"/>
      <c r="I37" s="34"/>
      <c r="J37" s="34"/>
      <c r="K37" s="34"/>
      <c r="L37" s="34"/>
      <c r="M37" s="34"/>
      <c r="N37" s="35"/>
      <c r="O37" s="35"/>
      <c r="P37" s="65"/>
      <c r="Q37" s="65"/>
      <c r="R37" s="34"/>
      <c r="S37" s="34"/>
      <c r="T37" s="34"/>
      <c r="U37" s="68"/>
      <c r="V37" s="68"/>
      <c r="W37" s="34"/>
      <c r="X37" s="34"/>
      <c r="Y37" s="90"/>
      <c r="Z37" s="70"/>
    </row>
    <row r="38" spans="1:26" x14ac:dyDescent="0.15">
      <c r="A38" s="70"/>
      <c r="B38" s="70"/>
      <c r="C38" s="70"/>
      <c r="D38" s="70"/>
      <c r="E38" s="70"/>
      <c r="F38" s="70"/>
      <c r="G38" s="70"/>
      <c r="H38" s="70"/>
      <c r="I38" s="70"/>
      <c r="J38" s="70"/>
      <c r="K38" s="70"/>
      <c r="L38" s="70"/>
      <c r="M38" s="70"/>
      <c r="N38" s="70"/>
      <c r="O38" s="70"/>
      <c r="P38" s="70"/>
      <c r="Q38" s="70"/>
      <c r="R38" s="70"/>
      <c r="S38" s="70"/>
      <c r="T38" s="70"/>
      <c r="U38" s="70"/>
      <c r="V38" s="70"/>
      <c r="W38" s="70"/>
      <c r="X38" s="70"/>
      <c r="Y38" s="70"/>
    </row>
  </sheetData>
  <sheetProtection algorithmName="SHA-512" hashValue="3BtP6wLoGXR4C1K8C1qvY6KNq9DO6gET1hT3/gg9fEB0LMm/n1iw45PS7hA63gNksuLFUHfz8cEEU3xWYNw6Dw==" saltValue="iDYyI9xshl9LEHTFfGPs0g==" spinCount="100000" sheet="1" objects="1" scenarios="1"/>
  <protectedRanges>
    <protectedRange sqref="L30" name="範囲7"/>
    <protectedRange sqref="A2:Y3" name="範囲1"/>
    <protectedRange sqref="X34" name="範囲5"/>
    <protectedRange sqref="X30" name="範囲4"/>
    <protectedRange sqref="E10:F23" name="範囲6"/>
  </protectedRanges>
  <mergeCells count="49">
    <mergeCell ref="A4:A9"/>
    <mergeCell ref="B4:B9"/>
    <mergeCell ref="C4:C9"/>
    <mergeCell ref="D4:D9"/>
    <mergeCell ref="G6:H6"/>
    <mergeCell ref="E5:E9"/>
    <mergeCell ref="E4:F4"/>
    <mergeCell ref="G4:T4"/>
    <mergeCell ref="G9:H9"/>
    <mergeCell ref="Q5:T5"/>
    <mergeCell ref="F5:F9"/>
    <mergeCell ref="G5:J5"/>
    <mergeCell ref="O5:P5"/>
    <mergeCell ref="K5:N5"/>
    <mergeCell ref="A10:A13"/>
    <mergeCell ref="A14:A17"/>
    <mergeCell ref="A18:A23"/>
    <mergeCell ref="D25:E26"/>
    <mergeCell ref="F25:J25"/>
    <mergeCell ref="U6:U9"/>
    <mergeCell ref="Q9:R9"/>
    <mergeCell ref="I6:J6"/>
    <mergeCell ref="K6:N6"/>
    <mergeCell ref="S6:T7"/>
    <mergeCell ref="S9:T9"/>
    <mergeCell ref="O9:P9"/>
    <mergeCell ref="K7:L7"/>
    <mergeCell ref="M7:N7"/>
    <mergeCell ref="O6:P7"/>
    <mergeCell ref="Q6:R7"/>
    <mergeCell ref="I9:J9"/>
    <mergeCell ref="K9:L9"/>
    <mergeCell ref="M9:N9"/>
    <mergeCell ref="X3:Y3"/>
    <mergeCell ref="L29:T29"/>
    <mergeCell ref="U29:W30"/>
    <mergeCell ref="X29:Y29"/>
    <mergeCell ref="B30:B32"/>
    <mergeCell ref="L30:T36"/>
    <mergeCell ref="X30:Y32"/>
    <mergeCell ref="U31:W36"/>
    <mergeCell ref="X33:Y33"/>
    <mergeCell ref="X34:Y36"/>
    <mergeCell ref="V6:V9"/>
    <mergeCell ref="W6:W9"/>
    <mergeCell ref="U4:Y4"/>
    <mergeCell ref="X5:X9"/>
    <mergeCell ref="Y5:Y9"/>
    <mergeCell ref="D27:D31"/>
  </mergeCells>
  <phoneticPr fontId="1"/>
  <conditionalFormatting sqref="U31">
    <cfRule type="cellIs" dxfId="33" priority="2" operator="greaterThan">
      <formula>2</formula>
    </cfRule>
  </conditionalFormatting>
  <conditionalFormatting sqref="C31:C33">
    <cfRule type="cellIs" dxfId="32" priority="1" operator="greaterThan">
      <formula>2</formula>
    </cfRule>
  </conditionalFormatting>
  <pageMargins left="0.19685039370078741" right="0.19685039370078741" top="0.19685039370078741" bottom="0.19685039370078741" header="0.11811023622047245" footer="0.11811023622047245"/>
  <pageSetup paperSize="9" scale="70" orientation="landscape"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8"/>
  <sheetViews>
    <sheetView tabSelected="1" zoomScale="70" zoomScaleNormal="70" zoomScaleSheetLayoutView="55" workbookViewId="0">
      <selection activeCell="J33" sqref="J33"/>
    </sheetView>
  </sheetViews>
  <sheetFormatPr defaultRowHeight="13.5" x14ac:dyDescent="0.15"/>
  <cols>
    <col min="1" max="1" width="3" customWidth="1"/>
    <col min="2" max="2" width="27.25" customWidth="1"/>
    <col min="3" max="3" width="8.875" customWidth="1"/>
    <col min="4" max="4" width="8.625" customWidth="1"/>
    <col min="5" max="5" width="12.75" customWidth="1"/>
    <col min="6" max="6" width="11.875" customWidth="1"/>
    <col min="7" max="8" width="8.625" customWidth="1"/>
    <col min="9" max="10" width="9" customWidth="1"/>
    <col min="11" max="14" width="5.625" customWidth="1"/>
    <col min="15" max="16" width="6.125" customWidth="1"/>
    <col min="17" max="20" width="6" customWidth="1"/>
    <col min="21" max="21" width="8" customWidth="1"/>
    <col min="22" max="22" width="7.875" customWidth="1"/>
    <col min="23" max="23" width="9.125" customWidth="1"/>
    <col min="24" max="24" width="9.5" customWidth="1"/>
    <col min="25" max="25" width="7.25" customWidth="1"/>
    <col min="26" max="35" width="9" customWidth="1"/>
  </cols>
  <sheetData>
    <row r="1" spans="1:28" ht="14.25" thickBot="1" x14ac:dyDescent="0.2">
      <c r="A1" s="70" t="s">
        <v>105</v>
      </c>
      <c r="B1" s="70"/>
      <c r="C1" s="70"/>
      <c r="D1" s="70"/>
      <c r="E1" s="70"/>
      <c r="F1" s="70"/>
      <c r="G1" s="70"/>
      <c r="H1" s="70" t="s">
        <v>107</v>
      </c>
      <c r="I1" s="70"/>
      <c r="J1" s="70"/>
      <c r="K1" s="70"/>
      <c r="L1" s="70"/>
      <c r="M1" s="70"/>
      <c r="N1" s="70"/>
      <c r="O1" s="70"/>
      <c r="P1" s="70"/>
      <c r="Q1" s="70"/>
      <c r="R1" s="70"/>
      <c r="S1" s="70"/>
      <c r="T1" s="70"/>
      <c r="U1" s="70"/>
      <c r="V1" s="70" t="s">
        <v>108</v>
      </c>
      <c r="W1" s="70"/>
      <c r="X1" s="70"/>
      <c r="Y1" s="70"/>
    </row>
    <row r="2" spans="1:28" ht="25.5" x14ac:dyDescent="0.15">
      <c r="A2" s="27"/>
      <c r="B2" s="28" t="s">
        <v>76</v>
      </c>
      <c r="C2" s="29"/>
      <c r="D2" s="60"/>
      <c r="E2" s="87"/>
      <c r="F2" s="88"/>
      <c r="G2" s="88"/>
      <c r="H2" s="88"/>
      <c r="I2" s="88"/>
      <c r="J2" s="88"/>
      <c r="K2" s="88"/>
      <c r="L2" s="88"/>
      <c r="M2" s="88"/>
      <c r="N2" s="88"/>
      <c r="O2" s="88"/>
      <c r="P2" s="30"/>
      <c r="Q2" s="30"/>
      <c r="R2" s="32" t="s">
        <v>64</v>
      </c>
      <c r="S2" s="30"/>
      <c r="T2" s="30"/>
      <c r="U2" s="30"/>
      <c r="V2" s="31"/>
      <c r="W2" s="60"/>
      <c r="X2" s="62"/>
      <c r="Y2" s="63"/>
      <c r="AA2" s="3"/>
    </row>
    <row r="3" spans="1:28" ht="26.25" thickBot="1" x14ac:dyDescent="0.2">
      <c r="A3" s="33"/>
      <c r="B3" s="64" t="s">
        <v>14</v>
      </c>
      <c r="C3" s="34"/>
      <c r="D3" s="34"/>
      <c r="E3" s="34"/>
      <c r="F3" s="34"/>
      <c r="G3" s="34"/>
      <c r="H3" s="34"/>
      <c r="I3" s="34"/>
      <c r="J3" s="34"/>
      <c r="K3" s="35"/>
      <c r="L3" s="7"/>
      <c r="M3" s="7"/>
      <c r="N3" s="7"/>
      <c r="O3" s="7"/>
      <c r="P3" s="8"/>
      <c r="Q3" s="8"/>
      <c r="R3" s="8"/>
      <c r="S3" s="8"/>
      <c r="T3" s="8"/>
      <c r="U3" s="8"/>
      <c r="V3" s="8"/>
      <c r="W3" s="19" t="s">
        <v>65</v>
      </c>
      <c r="X3" s="97"/>
      <c r="Y3" s="98"/>
      <c r="Z3" s="81" t="s">
        <v>70</v>
      </c>
    </row>
    <row r="4" spans="1:28" ht="24" customHeight="1" x14ac:dyDescent="0.15">
      <c r="A4" s="166" t="s">
        <v>1</v>
      </c>
      <c r="B4" s="168" t="s">
        <v>51</v>
      </c>
      <c r="C4" s="169" t="s">
        <v>35</v>
      </c>
      <c r="D4" s="171" t="s">
        <v>49</v>
      </c>
      <c r="E4" s="174" t="s">
        <v>58</v>
      </c>
      <c r="F4" s="175"/>
      <c r="G4" s="176" t="s">
        <v>42</v>
      </c>
      <c r="H4" s="177"/>
      <c r="I4" s="177"/>
      <c r="J4" s="177"/>
      <c r="K4" s="177"/>
      <c r="L4" s="177"/>
      <c r="M4" s="177"/>
      <c r="N4" s="177"/>
      <c r="O4" s="177"/>
      <c r="P4" s="177"/>
      <c r="Q4" s="177"/>
      <c r="R4" s="177"/>
      <c r="S4" s="177"/>
      <c r="T4" s="178"/>
      <c r="U4" s="128" t="s">
        <v>15</v>
      </c>
      <c r="V4" s="129"/>
      <c r="W4" s="129"/>
      <c r="X4" s="129"/>
      <c r="Y4" s="130"/>
      <c r="AA4" s="2"/>
    </row>
    <row r="5" spans="1:28" ht="13.5" customHeight="1" x14ac:dyDescent="0.15">
      <c r="A5" s="167"/>
      <c r="B5" s="139"/>
      <c r="C5" s="170"/>
      <c r="D5" s="172"/>
      <c r="E5" s="173" t="s">
        <v>71</v>
      </c>
      <c r="F5" s="173" t="s">
        <v>72</v>
      </c>
      <c r="G5" s="182" t="s">
        <v>24</v>
      </c>
      <c r="H5" s="182"/>
      <c r="I5" s="182"/>
      <c r="J5" s="182"/>
      <c r="K5" s="185" t="s">
        <v>32</v>
      </c>
      <c r="L5" s="186"/>
      <c r="M5" s="186"/>
      <c r="N5" s="186"/>
      <c r="O5" s="183" t="s">
        <v>17</v>
      </c>
      <c r="P5" s="184"/>
      <c r="Q5" s="180" t="s">
        <v>18</v>
      </c>
      <c r="R5" s="181"/>
      <c r="S5" s="181"/>
      <c r="T5" s="181"/>
      <c r="U5" s="58" t="s">
        <v>55</v>
      </c>
      <c r="V5" s="58" t="s">
        <v>56</v>
      </c>
      <c r="W5" s="58" t="s">
        <v>57</v>
      </c>
      <c r="X5" s="131" t="s">
        <v>61</v>
      </c>
      <c r="Y5" s="133" t="s">
        <v>75</v>
      </c>
      <c r="AB5" s="2"/>
    </row>
    <row r="6" spans="1:28" ht="68.25" customHeight="1" x14ac:dyDescent="0.15">
      <c r="A6" s="167"/>
      <c r="B6" s="139"/>
      <c r="C6" s="170"/>
      <c r="D6" s="172"/>
      <c r="E6" s="172"/>
      <c r="F6" s="172"/>
      <c r="G6" s="142" t="s">
        <v>54</v>
      </c>
      <c r="H6" s="142"/>
      <c r="I6" s="142" t="s">
        <v>39</v>
      </c>
      <c r="J6" s="142"/>
      <c r="K6" s="143" t="s">
        <v>40</v>
      </c>
      <c r="L6" s="144"/>
      <c r="M6" s="144"/>
      <c r="N6" s="144"/>
      <c r="O6" s="149" t="s">
        <v>53</v>
      </c>
      <c r="P6" s="150"/>
      <c r="Q6" s="142" t="s">
        <v>41</v>
      </c>
      <c r="R6" s="142"/>
      <c r="S6" s="145" t="s">
        <v>52</v>
      </c>
      <c r="T6" s="146"/>
      <c r="U6" s="138" t="s">
        <v>59</v>
      </c>
      <c r="V6" s="126" t="s">
        <v>60</v>
      </c>
      <c r="W6" s="126" t="s">
        <v>62</v>
      </c>
      <c r="X6" s="131"/>
      <c r="Y6" s="133"/>
      <c r="AA6" s="4" ph="1"/>
    </row>
    <row r="7" spans="1:28" ht="45.75" customHeight="1" x14ac:dyDescent="0.15">
      <c r="A7" s="167"/>
      <c r="B7" s="139"/>
      <c r="C7" s="170"/>
      <c r="D7" s="172"/>
      <c r="E7" s="172"/>
      <c r="F7" s="172"/>
      <c r="G7" s="18" t="s">
        <v>33</v>
      </c>
      <c r="H7" s="21" t="s">
        <v>50</v>
      </c>
      <c r="I7" s="22" t="s">
        <v>81</v>
      </c>
      <c r="J7" s="23" t="s">
        <v>80</v>
      </c>
      <c r="K7" s="142" t="s">
        <v>34</v>
      </c>
      <c r="L7" s="142"/>
      <c r="M7" s="147" t="s">
        <v>31</v>
      </c>
      <c r="N7" s="148"/>
      <c r="O7" s="151"/>
      <c r="P7" s="152"/>
      <c r="Q7" s="142"/>
      <c r="R7" s="142"/>
      <c r="S7" s="145"/>
      <c r="T7" s="146"/>
      <c r="U7" s="139"/>
      <c r="V7" s="127"/>
      <c r="W7" s="127"/>
      <c r="X7" s="131"/>
      <c r="Y7" s="133"/>
      <c r="AA7" s="5"/>
    </row>
    <row r="8" spans="1:28" ht="24.75" customHeight="1" x14ac:dyDescent="0.15">
      <c r="A8" s="167"/>
      <c r="B8" s="139"/>
      <c r="C8" s="170"/>
      <c r="D8" s="172"/>
      <c r="E8" s="172"/>
      <c r="F8" s="172"/>
      <c r="G8" s="10" t="s">
        <v>21</v>
      </c>
      <c r="H8" s="76" t="s">
        <v>20</v>
      </c>
      <c r="I8" s="10" t="s">
        <v>21</v>
      </c>
      <c r="J8" s="76" t="s">
        <v>20</v>
      </c>
      <c r="K8" s="10" t="s">
        <v>21</v>
      </c>
      <c r="L8" s="76" t="s">
        <v>20</v>
      </c>
      <c r="M8" s="10" t="s">
        <v>21</v>
      </c>
      <c r="N8" s="76" t="s">
        <v>20</v>
      </c>
      <c r="O8" s="10" t="s">
        <v>21</v>
      </c>
      <c r="P8" s="76" t="s">
        <v>20</v>
      </c>
      <c r="Q8" s="76" t="s">
        <v>21</v>
      </c>
      <c r="R8" s="76" t="s">
        <v>20</v>
      </c>
      <c r="S8" s="80" t="s">
        <v>21</v>
      </c>
      <c r="T8" s="79" t="s">
        <v>20</v>
      </c>
      <c r="U8" s="139"/>
      <c r="V8" s="127"/>
      <c r="W8" s="127"/>
      <c r="X8" s="131"/>
      <c r="Y8" s="133"/>
      <c r="AA8" s="5"/>
    </row>
    <row r="9" spans="1:28" ht="23.25" customHeight="1" thickBot="1" x14ac:dyDescent="0.2">
      <c r="A9" s="167"/>
      <c r="B9" s="139"/>
      <c r="C9" s="170"/>
      <c r="D9" s="172"/>
      <c r="E9" s="172"/>
      <c r="F9" s="172"/>
      <c r="G9" s="179"/>
      <c r="H9" s="141"/>
      <c r="I9" s="140"/>
      <c r="J9" s="141"/>
      <c r="K9" s="140"/>
      <c r="L9" s="141"/>
      <c r="M9" s="140"/>
      <c r="N9" s="141"/>
      <c r="O9" s="140"/>
      <c r="P9" s="141"/>
      <c r="Q9" s="140"/>
      <c r="R9" s="141"/>
      <c r="S9" s="140"/>
      <c r="T9" s="141"/>
      <c r="U9" s="139"/>
      <c r="V9" s="127"/>
      <c r="W9" s="127"/>
      <c r="X9" s="132"/>
      <c r="Y9" s="134"/>
      <c r="AA9" s="4"/>
    </row>
    <row r="10" spans="1:28" ht="27" customHeight="1" x14ac:dyDescent="0.15">
      <c r="A10" s="153" t="s">
        <v>13</v>
      </c>
      <c r="B10" s="72" t="s">
        <v>6</v>
      </c>
      <c r="C10" s="42">
        <v>4</v>
      </c>
      <c r="D10" s="16"/>
      <c r="E10" s="14">
        <v>2</v>
      </c>
      <c r="F10" s="14">
        <v>1</v>
      </c>
      <c r="G10" s="191" t="str">
        <f>IF(D10="","",IF($G$9="×","-",IF($G$9="○","-","")))</f>
        <v/>
      </c>
      <c r="H10" s="192"/>
      <c r="I10" s="191" t="str">
        <f t="shared" ref="I10:I17" si="0">IF(D10="","",IF($I$9="×","-",IF($I$9="○","-","")))</f>
        <v/>
      </c>
      <c r="J10" s="192"/>
      <c r="K10" s="191" t="str">
        <f t="shared" ref="K10:K16" si="1">IF(D10="","",IF($K$9="×",0,IF($K$9="○",1,"")))</f>
        <v/>
      </c>
      <c r="L10" s="192"/>
      <c r="M10" s="191" t="str">
        <f>IF(D10="","",IF($M$9="×",0,IF($M$9="○",1,"")))</f>
        <v/>
      </c>
      <c r="N10" s="192"/>
      <c r="O10" s="191" t="str">
        <f>IF(D10="","",IF($O$9="×",0,IF($O$9="○",1,"")))</f>
        <v/>
      </c>
      <c r="P10" s="192"/>
      <c r="Q10" s="191" t="str">
        <f>IF(D10="","",IF($Q$9="×",-0.5,IF($Q$9="○",0,"")))</f>
        <v/>
      </c>
      <c r="R10" s="192"/>
      <c r="S10" s="191" t="str">
        <f>IF(D10="","",IF($S$9="×",-0.5,IF($S$9="○",0,"")))</f>
        <v/>
      </c>
      <c r="T10" s="192"/>
      <c r="U10" s="11" t="str">
        <f>IF(D10="","",E10+F10)</f>
        <v/>
      </c>
      <c r="V10" s="9" t="str">
        <f>IF(D10="","",SUM(G10:T10))</f>
        <v/>
      </c>
      <c r="W10" s="39" t="str">
        <f>IF(D10="","",ROUNDUP((U10-V10),0))</f>
        <v/>
      </c>
      <c r="X10" s="51" t="str">
        <f>IF(D10="","",IF(W10&lt;=1,"A",IF(W10&lt;=2,"B",IF(W10&lt;=3,"C",IF(W10&lt;=4,"D",IF(W10&lt;=5,"E",""))))))</f>
        <v/>
      </c>
      <c r="Y10" s="54" t="str">
        <f t="shared" ref="Y10:Y16" si="2">IF(D10="","",IF(X10="A",VLOOKUP(C10,$E$27:$J$31,6,FALSE),IF(X10="B",VLOOKUP(C10,$E$27:$J$31,5,FALSE),IF(X10="C",VLOOKUP(C10,$E$27:$J$31,4,FALSE),IF(X10="D",VLOOKUP(C10,$E$27:$J$31,3,FALSE),IF(X10="E",VLOOKUP(C10,$E$27:$J$31,2,FALSE)))))))</f>
        <v/>
      </c>
    </row>
    <row r="11" spans="1:28" ht="27" customHeight="1" x14ac:dyDescent="0.15">
      <c r="A11" s="154"/>
      <c r="B11" s="71" t="s">
        <v>7</v>
      </c>
      <c r="C11" s="43">
        <v>3</v>
      </c>
      <c r="D11" s="15"/>
      <c r="E11" s="1">
        <v>2</v>
      </c>
      <c r="F11" s="1">
        <v>1</v>
      </c>
      <c r="G11" s="187" t="str">
        <f t="shared" ref="G11:G17" si="3">IF(D11="","",IF($G$9="×","-",IF($G$9="○","-","")))</f>
        <v/>
      </c>
      <c r="H11" s="188"/>
      <c r="I11" s="187" t="str">
        <f t="shared" si="0"/>
        <v/>
      </c>
      <c r="J11" s="188"/>
      <c r="K11" s="187" t="str">
        <f t="shared" si="1"/>
        <v/>
      </c>
      <c r="L11" s="188"/>
      <c r="M11" s="187" t="str">
        <f>IF(D11="","",IF($M$9="×",0,IF($M$9="○",1,"")))</f>
        <v/>
      </c>
      <c r="N11" s="188"/>
      <c r="O11" s="187" t="str">
        <f t="shared" ref="O11:O23" si="4">IF(D11="","",IF($O$9="×",0,IF($O$9="○",1,"")))</f>
        <v/>
      </c>
      <c r="P11" s="188"/>
      <c r="Q11" s="187" t="str">
        <f t="shared" ref="Q11:Q23" si="5">IF(D11="","",IF($Q$9="×",-0.5,IF($Q$9="○",0,"")))</f>
        <v/>
      </c>
      <c r="R11" s="188"/>
      <c r="S11" s="187" t="str">
        <f t="shared" ref="S11:S23" si="6">IF(D11="","",IF($S$9="×",-0.5,IF($S$9="○",0,"")))</f>
        <v/>
      </c>
      <c r="T11" s="188"/>
      <c r="U11" s="12" t="str">
        <f t="shared" ref="U11:U23" si="7">IF(D11="","",E11+F11)</f>
        <v/>
      </c>
      <c r="V11" s="1" t="str">
        <f t="shared" ref="V11:V23" si="8">IF(D11="","",SUM(G11:T11))</f>
        <v/>
      </c>
      <c r="W11" s="38" t="str">
        <f t="shared" ref="W11:W23" si="9">IF(D11="","",ROUNDUP((U11-V11),0))</f>
        <v/>
      </c>
      <c r="X11" s="52" t="str">
        <f t="shared" ref="X11:X23" si="10">IF(D11="","",IF(W11&lt;=1,"A",IF(W11&lt;=2,"B",IF(W11&lt;=3,"C",IF(W11&lt;=4,"D",IF(W11&lt;=5,"E",""))))))</f>
        <v/>
      </c>
      <c r="Y11" s="55" t="str">
        <f t="shared" si="2"/>
        <v/>
      </c>
    </row>
    <row r="12" spans="1:28" ht="27" customHeight="1" x14ac:dyDescent="0.15">
      <c r="A12" s="154"/>
      <c r="B12" s="71" t="s">
        <v>38</v>
      </c>
      <c r="C12" s="43">
        <v>3</v>
      </c>
      <c r="D12" s="15"/>
      <c r="E12" s="1">
        <v>2</v>
      </c>
      <c r="F12" s="1">
        <v>1</v>
      </c>
      <c r="G12" s="187" t="str">
        <f t="shared" si="3"/>
        <v/>
      </c>
      <c r="H12" s="188"/>
      <c r="I12" s="187" t="str">
        <f t="shared" si="0"/>
        <v/>
      </c>
      <c r="J12" s="188"/>
      <c r="K12" s="187" t="str">
        <f t="shared" si="1"/>
        <v/>
      </c>
      <c r="L12" s="188"/>
      <c r="M12" s="187" t="str">
        <f t="shared" ref="M12:M23" si="11">IF(D12="","",IF($M$9="×",0,IF($M$9="○",1,"")))</f>
        <v/>
      </c>
      <c r="N12" s="188"/>
      <c r="O12" s="187" t="str">
        <f t="shared" si="4"/>
        <v/>
      </c>
      <c r="P12" s="188"/>
      <c r="Q12" s="187" t="str">
        <f t="shared" si="5"/>
        <v/>
      </c>
      <c r="R12" s="188"/>
      <c r="S12" s="187" t="str">
        <f t="shared" si="6"/>
        <v/>
      </c>
      <c r="T12" s="188"/>
      <c r="U12" s="12" t="str">
        <f t="shared" si="7"/>
        <v/>
      </c>
      <c r="V12" s="1" t="str">
        <f t="shared" si="8"/>
        <v/>
      </c>
      <c r="W12" s="38" t="str">
        <f t="shared" si="9"/>
        <v/>
      </c>
      <c r="X12" s="52" t="str">
        <f t="shared" si="10"/>
        <v/>
      </c>
      <c r="Y12" s="55" t="str">
        <f t="shared" si="2"/>
        <v/>
      </c>
    </row>
    <row r="13" spans="1:28" ht="27" customHeight="1" thickBot="1" x14ac:dyDescent="0.2">
      <c r="A13" s="155"/>
      <c r="B13" s="73" t="s">
        <v>22</v>
      </c>
      <c r="C13" s="44">
        <v>3</v>
      </c>
      <c r="D13" s="17"/>
      <c r="E13" s="6">
        <v>2</v>
      </c>
      <c r="F13" s="6">
        <v>1</v>
      </c>
      <c r="G13" s="189" t="str">
        <f t="shared" si="3"/>
        <v/>
      </c>
      <c r="H13" s="190"/>
      <c r="I13" s="189" t="str">
        <f t="shared" si="0"/>
        <v/>
      </c>
      <c r="J13" s="190"/>
      <c r="K13" s="189" t="str">
        <f t="shared" si="1"/>
        <v/>
      </c>
      <c r="L13" s="190"/>
      <c r="M13" s="189" t="str">
        <f t="shared" si="11"/>
        <v/>
      </c>
      <c r="N13" s="190"/>
      <c r="O13" s="189" t="str">
        <f t="shared" si="4"/>
        <v/>
      </c>
      <c r="P13" s="190"/>
      <c r="Q13" s="189" t="str">
        <f t="shared" si="5"/>
        <v/>
      </c>
      <c r="R13" s="190"/>
      <c r="S13" s="189" t="str">
        <f t="shared" si="6"/>
        <v/>
      </c>
      <c r="T13" s="190"/>
      <c r="U13" s="13" t="str">
        <f t="shared" si="7"/>
        <v/>
      </c>
      <c r="V13" s="6" t="str">
        <f t="shared" si="8"/>
        <v/>
      </c>
      <c r="W13" s="40" t="str">
        <f t="shared" si="9"/>
        <v/>
      </c>
      <c r="X13" s="53" t="str">
        <f t="shared" si="10"/>
        <v/>
      </c>
      <c r="Y13" s="56" t="str">
        <f t="shared" si="2"/>
        <v/>
      </c>
    </row>
    <row r="14" spans="1:28" ht="27" customHeight="1" x14ac:dyDescent="0.15">
      <c r="A14" s="156" t="s">
        <v>0</v>
      </c>
      <c r="B14" s="74" t="s">
        <v>46</v>
      </c>
      <c r="C14" s="45">
        <v>4</v>
      </c>
      <c r="D14" s="16"/>
      <c r="E14" s="9">
        <v>2</v>
      </c>
      <c r="F14" s="9">
        <v>2</v>
      </c>
      <c r="G14" s="191" t="str">
        <f t="shared" si="3"/>
        <v/>
      </c>
      <c r="H14" s="192"/>
      <c r="I14" s="191" t="str">
        <f t="shared" si="0"/>
        <v/>
      </c>
      <c r="J14" s="192"/>
      <c r="K14" s="191" t="str">
        <f t="shared" si="1"/>
        <v/>
      </c>
      <c r="L14" s="192"/>
      <c r="M14" s="191" t="str">
        <f t="shared" si="11"/>
        <v/>
      </c>
      <c r="N14" s="192"/>
      <c r="O14" s="191" t="str">
        <f t="shared" si="4"/>
        <v/>
      </c>
      <c r="P14" s="192"/>
      <c r="Q14" s="191" t="str">
        <f t="shared" si="5"/>
        <v/>
      </c>
      <c r="R14" s="192"/>
      <c r="S14" s="191" t="str">
        <f t="shared" si="6"/>
        <v/>
      </c>
      <c r="T14" s="192"/>
      <c r="U14" s="11" t="str">
        <f t="shared" si="7"/>
        <v/>
      </c>
      <c r="V14" s="9" t="str">
        <f t="shared" si="8"/>
        <v/>
      </c>
      <c r="W14" s="39" t="str">
        <f t="shared" si="9"/>
        <v/>
      </c>
      <c r="X14" s="51" t="str">
        <f t="shared" si="10"/>
        <v/>
      </c>
      <c r="Y14" s="54" t="str">
        <f t="shared" si="2"/>
        <v/>
      </c>
    </row>
    <row r="15" spans="1:28" ht="27" customHeight="1" x14ac:dyDescent="0.15">
      <c r="A15" s="157"/>
      <c r="B15" s="71" t="s">
        <v>36</v>
      </c>
      <c r="C15" s="46">
        <v>3</v>
      </c>
      <c r="D15" s="15"/>
      <c r="E15" s="1">
        <v>2</v>
      </c>
      <c r="F15" s="1">
        <v>2</v>
      </c>
      <c r="G15" s="187" t="str">
        <f t="shared" si="3"/>
        <v/>
      </c>
      <c r="H15" s="188"/>
      <c r="I15" s="187" t="str">
        <f t="shared" si="0"/>
        <v/>
      </c>
      <c r="J15" s="188"/>
      <c r="K15" s="187" t="str">
        <f t="shared" si="1"/>
        <v/>
      </c>
      <c r="L15" s="188"/>
      <c r="M15" s="187" t="str">
        <f t="shared" si="11"/>
        <v/>
      </c>
      <c r="N15" s="188"/>
      <c r="O15" s="187" t="str">
        <f t="shared" si="4"/>
        <v/>
      </c>
      <c r="P15" s="188"/>
      <c r="Q15" s="187" t="str">
        <f t="shared" si="5"/>
        <v/>
      </c>
      <c r="R15" s="188"/>
      <c r="S15" s="187" t="str">
        <f t="shared" si="6"/>
        <v/>
      </c>
      <c r="T15" s="188"/>
      <c r="U15" s="12" t="str">
        <f t="shared" si="7"/>
        <v/>
      </c>
      <c r="V15" s="1" t="str">
        <f t="shared" si="8"/>
        <v/>
      </c>
      <c r="W15" s="38" t="str">
        <f t="shared" si="9"/>
        <v/>
      </c>
      <c r="X15" s="52" t="str">
        <f t="shared" si="10"/>
        <v/>
      </c>
      <c r="Y15" s="55" t="str">
        <f t="shared" si="2"/>
        <v/>
      </c>
    </row>
    <row r="16" spans="1:28" ht="27" customHeight="1" x14ac:dyDescent="0.15">
      <c r="A16" s="157"/>
      <c r="B16" s="71" t="s">
        <v>3</v>
      </c>
      <c r="C16" s="46">
        <v>2</v>
      </c>
      <c r="D16" s="15"/>
      <c r="E16" s="1">
        <v>2</v>
      </c>
      <c r="F16" s="1">
        <v>2</v>
      </c>
      <c r="G16" s="187" t="str">
        <f t="shared" si="3"/>
        <v/>
      </c>
      <c r="H16" s="188"/>
      <c r="I16" s="187" t="str">
        <f t="shared" si="0"/>
        <v/>
      </c>
      <c r="J16" s="188"/>
      <c r="K16" s="187" t="str">
        <f t="shared" si="1"/>
        <v/>
      </c>
      <c r="L16" s="188"/>
      <c r="M16" s="187" t="str">
        <f t="shared" si="11"/>
        <v/>
      </c>
      <c r="N16" s="188"/>
      <c r="O16" s="187" t="str">
        <f t="shared" si="4"/>
        <v/>
      </c>
      <c r="P16" s="188"/>
      <c r="Q16" s="187" t="str">
        <f t="shared" si="5"/>
        <v/>
      </c>
      <c r="R16" s="188"/>
      <c r="S16" s="187" t="str">
        <f t="shared" si="6"/>
        <v/>
      </c>
      <c r="T16" s="188"/>
      <c r="U16" s="12" t="str">
        <f t="shared" si="7"/>
        <v/>
      </c>
      <c r="V16" s="1" t="str">
        <f t="shared" si="8"/>
        <v/>
      </c>
      <c r="W16" s="38" t="str">
        <f t="shared" si="9"/>
        <v/>
      </c>
      <c r="X16" s="52" t="str">
        <f t="shared" si="10"/>
        <v/>
      </c>
      <c r="Y16" s="55" t="str">
        <f t="shared" si="2"/>
        <v/>
      </c>
    </row>
    <row r="17" spans="1:25" ht="27" customHeight="1" thickBot="1" x14ac:dyDescent="0.2">
      <c r="A17" s="158"/>
      <c r="B17" s="75" t="s">
        <v>4</v>
      </c>
      <c r="C17" s="47">
        <v>1</v>
      </c>
      <c r="D17" s="17"/>
      <c r="E17" s="6" t="s">
        <v>19</v>
      </c>
      <c r="F17" s="6" t="s">
        <v>19</v>
      </c>
      <c r="G17" s="189" t="str">
        <f t="shared" si="3"/>
        <v/>
      </c>
      <c r="H17" s="190"/>
      <c r="I17" s="189" t="str">
        <f t="shared" si="0"/>
        <v/>
      </c>
      <c r="J17" s="190"/>
      <c r="K17" s="189" t="str">
        <f>IF(D17="","",IF($K$9="×","-",IF($K$9="○","-","")))</f>
        <v/>
      </c>
      <c r="L17" s="190"/>
      <c r="M17" s="189" t="str">
        <f>IF(D17="","",IF($M$9="×","-",IF($M$9="○","-","")))</f>
        <v/>
      </c>
      <c r="N17" s="190"/>
      <c r="O17" s="189" t="str">
        <f>IF(D17="","",IF($O$9="×","-",IF($O$9="○","-","")))</f>
        <v/>
      </c>
      <c r="P17" s="190"/>
      <c r="Q17" s="189" t="str">
        <f>IF(D17="","",IF($Q$9="×","-",IF($Q$9="○","-","")))</f>
        <v/>
      </c>
      <c r="R17" s="190"/>
      <c r="S17" s="189" t="str">
        <f>IF(D17="","",IF($S$9="×","-",IF($S$9="○","-","")))</f>
        <v/>
      </c>
      <c r="T17" s="190"/>
      <c r="U17" s="20" t="s">
        <v>48</v>
      </c>
      <c r="V17" s="6" t="s">
        <v>47</v>
      </c>
      <c r="W17" s="40" t="s">
        <v>47</v>
      </c>
      <c r="X17" s="53" t="s">
        <v>2</v>
      </c>
      <c r="Y17" s="56" t="s">
        <v>2</v>
      </c>
    </row>
    <row r="18" spans="1:25" ht="27" customHeight="1" x14ac:dyDescent="0.15">
      <c r="A18" s="153" t="s">
        <v>12</v>
      </c>
      <c r="B18" s="72" t="s">
        <v>8</v>
      </c>
      <c r="C18" s="42">
        <v>5</v>
      </c>
      <c r="D18" s="16"/>
      <c r="E18" s="9">
        <v>2</v>
      </c>
      <c r="F18" s="9">
        <v>2</v>
      </c>
      <c r="G18" s="191" t="str">
        <f>IF(D18="","",IF($G$9="×",0,IF($G$9="○",1,"")))</f>
        <v/>
      </c>
      <c r="H18" s="192"/>
      <c r="I18" s="191" t="str">
        <f>IF(D18="","",IF($I$9="×",0,IF($I$9="○",0.5,"")))</f>
        <v/>
      </c>
      <c r="J18" s="192"/>
      <c r="K18" s="191" t="str">
        <f t="shared" ref="K18:K23" si="12">IF(D18="","",IF($K$9="×",0,IF($K$9="○",1,"")))</f>
        <v/>
      </c>
      <c r="L18" s="192"/>
      <c r="M18" s="191" t="str">
        <f t="shared" si="11"/>
        <v/>
      </c>
      <c r="N18" s="192"/>
      <c r="O18" s="191" t="str">
        <f>IF(D18="","",IF($O$9="×",0,IF($O$9="○",0,"")))</f>
        <v/>
      </c>
      <c r="P18" s="192"/>
      <c r="Q18" s="191" t="str">
        <f t="shared" si="5"/>
        <v/>
      </c>
      <c r="R18" s="192"/>
      <c r="S18" s="191" t="str">
        <f t="shared" si="6"/>
        <v/>
      </c>
      <c r="T18" s="192"/>
      <c r="U18" s="11" t="str">
        <f t="shared" si="7"/>
        <v/>
      </c>
      <c r="V18" s="9" t="str">
        <f t="shared" si="8"/>
        <v/>
      </c>
      <c r="W18" s="39" t="str">
        <f t="shared" si="9"/>
        <v/>
      </c>
      <c r="X18" s="51" t="str">
        <f t="shared" si="10"/>
        <v/>
      </c>
      <c r="Y18" s="54" t="str">
        <f t="shared" ref="Y18:Y23" si="13">IF(D18="","",IF(X18="A",VLOOKUP(C18,$E$27:$J$31,6,FALSE),IF(X18="B",VLOOKUP(C18,$E$27:$J$31,5,FALSE),IF(X18="C",VLOOKUP(C18,$E$27:$J$31,4,FALSE),IF(X18="D",VLOOKUP(C18,$E$27:$J$31,3,FALSE),IF(X18="E",VLOOKUP(C18,$E$27:$J$31,2,FALSE)))))))</f>
        <v/>
      </c>
    </row>
    <row r="19" spans="1:25" ht="27" customHeight="1" x14ac:dyDescent="0.15">
      <c r="A19" s="154"/>
      <c r="B19" s="71" t="s">
        <v>9</v>
      </c>
      <c r="C19" s="43">
        <v>4</v>
      </c>
      <c r="D19" s="15"/>
      <c r="E19" s="1">
        <v>2</v>
      </c>
      <c r="F19" s="1">
        <v>2</v>
      </c>
      <c r="G19" s="187" t="str">
        <f>IF(D19="","",IF($G$9="×",0,IF($G$9="○",1,"")))</f>
        <v/>
      </c>
      <c r="H19" s="188"/>
      <c r="I19" s="187" t="str">
        <f>IF(D19="","",IF($I$9="×",0,IF($I$9="○",0.5,"")))</f>
        <v/>
      </c>
      <c r="J19" s="188"/>
      <c r="K19" s="187" t="str">
        <f t="shared" si="12"/>
        <v/>
      </c>
      <c r="L19" s="188"/>
      <c r="M19" s="187" t="str">
        <f t="shared" si="11"/>
        <v/>
      </c>
      <c r="N19" s="188"/>
      <c r="O19" s="187" t="str">
        <f>IF(D19="","",IF($O$9="×",0,IF($O$9="○",0,"")))</f>
        <v/>
      </c>
      <c r="P19" s="188"/>
      <c r="Q19" s="187" t="str">
        <f t="shared" si="5"/>
        <v/>
      </c>
      <c r="R19" s="188"/>
      <c r="S19" s="187" t="str">
        <f t="shared" si="6"/>
        <v/>
      </c>
      <c r="T19" s="188"/>
      <c r="U19" s="12" t="str">
        <f t="shared" si="7"/>
        <v/>
      </c>
      <c r="V19" s="1" t="str">
        <f t="shared" si="8"/>
        <v/>
      </c>
      <c r="W19" s="38" t="str">
        <f t="shared" si="9"/>
        <v/>
      </c>
      <c r="X19" s="52" t="str">
        <f t="shared" si="10"/>
        <v/>
      </c>
      <c r="Y19" s="55" t="str">
        <f t="shared" si="13"/>
        <v/>
      </c>
    </row>
    <row r="20" spans="1:25" ht="27" customHeight="1" x14ac:dyDescent="0.15">
      <c r="A20" s="154"/>
      <c r="B20" s="71" t="s">
        <v>10</v>
      </c>
      <c r="C20" s="43">
        <v>4</v>
      </c>
      <c r="D20" s="15"/>
      <c r="E20" s="1">
        <v>2</v>
      </c>
      <c r="F20" s="1">
        <v>2</v>
      </c>
      <c r="G20" s="187" t="str">
        <f>IF(D20="","",IF($G$9="×",0,IF($G$9="○",1,"")))</f>
        <v/>
      </c>
      <c r="H20" s="188"/>
      <c r="I20" s="187" t="str">
        <f>IF(D20="","",IF($I$9="×",0,IF($I$9="○",0.5,"")))</f>
        <v/>
      </c>
      <c r="J20" s="188"/>
      <c r="K20" s="187" t="str">
        <f t="shared" si="12"/>
        <v/>
      </c>
      <c r="L20" s="188"/>
      <c r="M20" s="187" t="str">
        <f t="shared" si="11"/>
        <v/>
      </c>
      <c r="N20" s="188"/>
      <c r="O20" s="187" t="str">
        <f t="shared" si="4"/>
        <v/>
      </c>
      <c r="P20" s="188"/>
      <c r="Q20" s="187" t="str">
        <f t="shared" si="5"/>
        <v/>
      </c>
      <c r="R20" s="188"/>
      <c r="S20" s="187" t="str">
        <f t="shared" si="6"/>
        <v/>
      </c>
      <c r="T20" s="188"/>
      <c r="U20" s="12" t="str">
        <f t="shared" si="7"/>
        <v/>
      </c>
      <c r="V20" s="1" t="str">
        <f t="shared" si="8"/>
        <v/>
      </c>
      <c r="W20" s="38" t="str">
        <f t="shared" si="9"/>
        <v/>
      </c>
      <c r="X20" s="52" t="str">
        <f t="shared" si="10"/>
        <v/>
      </c>
      <c r="Y20" s="55" t="str">
        <f t="shared" si="13"/>
        <v/>
      </c>
    </row>
    <row r="21" spans="1:25" ht="27" customHeight="1" x14ac:dyDescent="0.15">
      <c r="A21" s="154"/>
      <c r="B21" s="71" t="s">
        <v>23</v>
      </c>
      <c r="C21" s="43">
        <v>4</v>
      </c>
      <c r="D21" s="15"/>
      <c r="E21" s="1">
        <v>2</v>
      </c>
      <c r="F21" s="1">
        <v>2</v>
      </c>
      <c r="G21" s="187" t="str">
        <f>IF(D21="","",IF($G$9="×",0,IF($G$9="○",1,"")))</f>
        <v/>
      </c>
      <c r="H21" s="188"/>
      <c r="I21" s="187" t="str">
        <f>IF(D21="","",IF($I$9="×",0,IF($I$9="○",0.5,"")))</f>
        <v/>
      </c>
      <c r="J21" s="188"/>
      <c r="K21" s="187" t="str">
        <f t="shared" si="12"/>
        <v/>
      </c>
      <c r="L21" s="188"/>
      <c r="M21" s="187" t="str">
        <f t="shared" si="11"/>
        <v/>
      </c>
      <c r="N21" s="188"/>
      <c r="O21" s="187" t="str">
        <f t="shared" si="4"/>
        <v/>
      </c>
      <c r="P21" s="188"/>
      <c r="Q21" s="187" t="str">
        <f t="shared" si="5"/>
        <v/>
      </c>
      <c r="R21" s="188"/>
      <c r="S21" s="187" t="str">
        <f t="shared" si="6"/>
        <v/>
      </c>
      <c r="T21" s="188"/>
      <c r="U21" s="12" t="str">
        <f t="shared" si="7"/>
        <v/>
      </c>
      <c r="V21" s="1" t="str">
        <f t="shared" si="8"/>
        <v/>
      </c>
      <c r="W21" s="38" t="str">
        <f t="shared" si="9"/>
        <v/>
      </c>
      <c r="X21" s="52" t="str">
        <f t="shared" si="10"/>
        <v/>
      </c>
      <c r="Y21" s="55" t="str">
        <f t="shared" si="13"/>
        <v/>
      </c>
    </row>
    <row r="22" spans="1:25" ht="27" customHeight="1" x14ac:dyDescent="0.15">
      <c r="A22" s="154"/>
      <c r="B22" s="71" t="s">
        <v>16</v>
      </c>
      <c r="C22" s="43">
        <v>2</v>
      </c>
      <c r="D22" s="15"/>
      <c r="E22" s="1">
        <v>2</v>
      </c>
      <c r="F22" s="1">
        <v>2</v>
      </c>
      <c r="G22" s="187" t="str">
        <f>IF(D22="","",IF($G$9="×",0,IF($G$9="○",0,"")))</f>
        <v/>
      </c>
      <c r="H22" s="188"/>
      <c r="I22" s="187" t="str">
        <f>IF(D22="","",IF($I$9="×",0,IF($I$9="○",0,"")))</f>
        <v/>
      </c>
      <c r="J22" s="188"/>
      <c r="K22" s="187" t="str">
        <f t="shared" si="12"/>
        <v/>
      </c>
      <c r="L22" s="188"/>
      <c r="M22" s="187" t="str">
        <f t="shared" si="11"/>
        <v/>
      </c>
      <c r="N22" s="188"/>
      <c r="O22" s="187" t="str">
        <f t="shared" si="4"/>
        <v/>
      </c>
      <c r="P22" s="188"/>
      <c r="Q22" s="187" t="str">
        <f t="shared" si="5"/>
        <v/>
      </c>
      <c r="R22" s="188"/>
      <c r="S22" s="187" t="str">
        <f t="shared" si="6"/>
        <v/>
      </c>
      <c r="T22" s="188"/>
      <c r="U22" s="12" t="str">
        <f t="shared" si="7"/>
        <v/>
      </c>
      <c r="V22" s="1" t="str">
        <f t="shared" si="8"/>
        <v/>
      </c>
      <c r="W22" s="38" t="str">
        <f t="shared" si="9"/>
        <v/>
      </c>
      <c r="X22" s="52" t="str">
        <f t="shared" si="10"/>
        <v/>
      </c>
      <c r="Y22" s="55" t="str">
        <f t="shared" si="13"/>
        <v/>
      </c>
    </row>
    <row r="23" spans="1:25" ht="27" customHeight="1" thickBot="1" x14ac:dyDescent="0.2">
      <c r="A23" s="155"/>
      <c r="B23" s="73" t="s">
        <v>11</v>
      </c>
      <c r="C23" s="44">
        <v>2</v>
      </c>
      <c r="D23" s="17"/>
      <c r="E23" s="6">
        <v>2</v>
      </c>
      <c r="F23" s="6">
        <v>2</v>
      </c>
      <c r="G23" s="189" t="str">
        <f>IF(D23="","",IF($G$9="×",0,IF($G$9="○",0,"")))</f>
        <v/>
      </c>
      <c r="H23" s="190"/>
      <c r="I23" s="189" t="str">
        <f>IF(D23="","",IF($I$9="×",0,IF($I$9="○",0,"")))</f>
        <v/>
      </c>
      <c r="J23" s="190"/>
      <c r="K23" s="189" t="str">
        <f t="shared" si="12"/>
        <v/>
      </c>
      <c r="L23" s="190"/>
      <c r="M23" s="189" t="str">
        <f t="shared" si="11"/>
        <v/>
      </c>
      <c r="N23" s="190"/>
      <c r="O23" s="189" t="str">
        <f t="shared" si="4"/>
        <v/>
      </c>
      <c r="P23" s="190"/>
      <c r="Q23" s="189" t="str">
        <f t="shared" si="5"/>
        <v/>
      </c>
      <c r="R23" s="190"/>
      <c r="S23" s="189" t="str">
        <f t="shared" si="6"/>
        <v/>
      </c>
      <c r="T23" s="190"/>
      <c r="U23" s="13" t="str">
        <f t="shared" si="7"/>
        <v/>
      </c>
      <c r="V23" s="6" t="str">
        <f t="shared" si="8"/>
        <v/>
      </c>
      <c r="W23" s="41" t="str">
        <f t="shared" si="9"/>
        <v/>
      </c>
      <c r="X23" s="53" t="str">
        <f t="shared" si="10"/>
        <v/>
      </c>
      <c r="Y23" s="56" t="str">
        <f t="shared" si="13"/>
        <v/>
      </c>
    </row>
    <row r="24" spans="1:25" x14ac:dyDescent="0.15">
      <c r="A24" s="33"/>
      <c r="B24" s="24"/>
      <c r="C24" s="34"/>
      <c r="D24" s="34"/>
      <c r="E24" s="34"/>
      <c r="F24" s="34"/>
      <c r="G24" s="34"/>
      <c r="H24" s="34"/>
      <c r="I24" s="34"/>
      <c r="J24" s="34"/>
      <c r="K24" s="34"/>
      <c r="L24" s="34"/>
      <c r="M24" s="34"/>
      <c r="N24" s="34"/>
      <c r="O24" s="34"/>
      <c r="P24" s="34"/>
      <c r="Q24" s="34"/>
      <c r="R24" s="34"/>
      <c r="S24" s="34"/>
      <c r="T24" s="34"/>
      <c r="U24" s="34"/>
      <c r="V24" s="34"/>
      <c r="W24" s="34"/>
      <c r="X24" s="34"/>
      <c r="Y24" s="36"/>
    </row>
    <row r="25" spans="1:25" ht="15.75" customHeight="1" x14ac:dyDescent="0.15">
      <c r="A25" s="33"/>
      <c r="B25" s="34"/>
      <c r="C25" s="34"/>
      <c r="D25" s="159" t="s">
        <v>43</v>
      </c>
      <c r="E25" s="160"/>
      <c r="F25" s="194" t="s">
        <v>25</v>
      </c>
      <c r="G25" s="195"/>
      <c r="H25" s="195"/>
      <c r="I25" s="195"/>
      <c r="J25" s="196"/>
      <c r="K25" s="34"/>
      <c r="L25" s="34"/>
      <c r="M25" s="34"/>
      <c r="N25" s="34"/>
      <c r="O25" s="34"/>
      <c r="P25" s="34"/>
      <c r="Q25" s="34"/>
      <c r="R25" s="34"/>
      <c r="S25" s="34"/>
      <c r="T25" s="34"/>
      <c r="U25" s="34"/>
      <c r="V25" s="34"/>
      <c r="W25" s="34"/>
      <c r="X25" s="34"/>
      <c r="Y25" s="36"/>
    </row>
    <row r="26" spans="1:25" ht="13.5" customHeight="1" x14ac:dyDescent="0.15">
      <c r="A26" s="33"/>
      <c r="B26" s="57"/>
      <c r="C26" s="34"/>
      <c r="D26" s="161"/>
      <c r="E26" s="193"/>
      <c r="F26" s="48" t="s">
        <v>26</v>
      </c>
      <c r="G26" s="49" t="s">
        <v>27</v>
      </c>
      <c r="H26" s="49" t="s">
        <v>28</v>
      </c>
      <c r="I26" s="49" t="s">
        <v>29</v>
      </c>
      <c r="J26" s="50" t="s">
        <v>30</v>
      </c>
      <c r="K26" s="34"/>
      <c r="L26" s="34"/>
      <c r="M26" s="34"/>
      <c r="N26" s="34"/>
      <c r="O26" s="34"/>
      <c r="P26" s="34"/>
      <c r="Q26" s="34"/>
      <c r="R26" s="34"/>
      <c r="S26" s="34"/>
      <c r="T26" s="34"/>
      <c r="U26" s="34"/>
      <c r="V26" s="34"/>
      <c r="W26" s="34"/>
      <c r="X26" s="34"/>
      <c r="Y26" s="36"/>
    </row>
    <row r="27" spans="1:25" ht="18.75" customHeight="1" x14ac:dyDescent="0.15">
      <c r="A27" s="33"/>
      <c r="B27" s="34"/>
      <c r="C27" s="34"/>
      <c r="D27" s="135" t="s">
        <v>35</v>
      </c>
      <c r="E27" s="67">
        <v>5</v>
      </c>
      <c r="F27" s="78">
        <v>5</v>
      </c>
      <c r="G27" s="61">
        <v>5</v>
      </c>
      <c r="H27" s="61">
        <v>4</v>
      </c>
      <c r="I27" s="61">
        <v>4</v>
      </c>
      <c r="J27" s="77">
        <v>3</v>
      </c>
      <c r="K27" s="34"/>
      <c r="L27" s="34"/>
      <c r="M27" s="34"/>
      <c r="N27" s="34"/>
      <c r="O27" s="34"/>
      <c r="P27" s="34"/>
      <c r="Q27" s="34"/>
      <c r="R27" s="34"/>
      <c r="S27" s="34"/>
      <c r="T27" s="34"/>
      <c r="U27" s="34"/>
      <c r="V27" s="34"/>
      <c r="W27" s="34"/>
      <c r="X27" s="34"/>
      <c r="Y27" s="36"/>
    </row>
    <row r="28" spans="1:25" ht="18.75" customHeight="1" thickBot="1" x14ac:dyDescent="0.2">
      <c r="A28" s="33"/>
      <c r="B28" s="57"/>
      <c r="C28" s="65"/>
      <c r="D28" s="136"/>
      <c r="E28" s="67">
        <v>4</v>
      </c>
      <c r="F28" s="78">
        <v>5</v>
      </c>
      <c r="G28" s="61">
        <v>4</v>
      </c>
      <c r="H28" s="61">
        <v>4</v>
      </c>
      <c r="I28" s="61">
        <v>3</v>
      </c>
      <c r="J28" s="77">
        <v>2</v>
      </c>
      <c r="K28" s="34"/>
      <c r="L28" s="34"/>
      <c r="M28" s="34"/>
      <c r="N28" s="34"/>
      <c r="O28" s="34"/>
      <c r="P28" s="34"/>
      <c r="Q28" s="34"/>
      <c r="R28" s="34"/>
      <c r="S28" s="34"/>
      <c r="T28" s="34"/>
      <c r="U28" s="34"/>
      <c r="V28" s="34"/>
      <c r="W28" s="34"/>
      <c r="X28" s="34"/>
      <c r="Y28" s="36"/>
    </row>
    <row r="29" spans="1:25" ht="18.75" customHeight="1" thickBot="1" x14ac:dyDescent="0.2">
      <c r="A29" s="33"/>
      <c r="B29" s="34"/>
      <c r="C29" s="65"/>
      <c r="D29" s="136"/>
      <c r="E29" s="67">
        <v>3</v>
      </c>
      <c r="F29" s="78">
        <v>4</v>
      </c>
      <c r="G29" s="61">
        <v>4</v>
      </c>
      <c r="H29" s="61">
        <v>3</v>
      </c>
      <c r="I29" s="61">
        <v>3</v>
      </c>
      <c r="J29" s="77">
        <v>2</v>
      </c>
      <c r="K29" s="34"/>
      <c r="L29" s="99" t="s">
        <v>66</v>
      </c>
      <c r="M29" s="100"/>
      <c r="N29" s="100"/>
      <c r="O29" s="100"/>
      <c r="P29" s="100"/>
      <c r="Q29" s="100"/>
      <c r="R29" s="100"/>
      <c r="S29" s="100"/>
      <c r="T29" s="101"/>
      <c r="U29" s="102" t="s">
        <v>79</v>
      </c>
      <c r="V29" s="103"/>
      <c r="W29" s="103"/>
      <c r="X29" s="106" t="s">
        <v>45</v>
      </c>
      <c r="Y29" s="107"/>
    </row>
    <row r="30" spans="1:25" ht="18.75" customHeight="1" thickBot="1" x14ac:dyDescent="0.2">
      <c r="A30" s="33"/>
      <c r="B30" s="108"/>
      <c r="C30" s="66"/>
      <c r="D30" s="136"/>
      <c r="E30" s="67">
        <v>2</v>
      </c>
      <c r="F30" s="78">
        <v>4</v>
      </c>
      <c r="G30" s="61">
        <v>3</v>
      </c>
      <c r="H30" s="61">
        <v>3</v>
      </c>
      <c r="I30" s="61">
        <v>2</v>
      </c>
      <c r="J30" s="77">
        <v>2</v>
      </c>
      <c r="K30" s="34"/>
      <c r="L30" s="109" t="s">
        <v>68</v>
      </c>
      <c r="M30" s="110"/>
      <c r="N30" s="110"/>
      <c r="O30" s="110"/>
      <c r="P30" s="110"/>
      <c r="Q30" s="110"/>
      <c r="R30" s="110"/>
      <c r="S30" s="110"/>
      <c r="T30" s="111"/>
      <c r="U30" s="104"/>
      <c r="V30" s="105"/>
      <c r="W30" s="105"/>
      <c r="X30" s="116"/>
      <c r="Y30" s="117"/>
    </row>
    <row r="31" spans="1:25" ht="18.75" customHeight="1" x14ac:dyDescent="0.15">
      <c r="A31" s="33"/>
      <c r="B31" s="108"/>
      <c r="C31" s="66"/>
      <c r="D31" s="137"/>
      <c r="E31" s="67">
        <v>1</v>
      </c>
      <c r="F31" s="25">
        <v>3</v>
      </c>
      <c r="G31" s="26">
        <v>2</v>
      </c>
      <c r="H31" s="26">
        <v>2</v>
      </c>
      <c r="I31" s="26">
        <v>2</v>
      </c>
      <c r="J31" s="69">
        <v>1</v>
      </c>
      <c r="K31" s="34"/>
      <c r="L31" s="112"/>
      <c r="M31" s="113"/>
      <c r="N31" s="113"/>
      <c r="O31" s="113"/>
      <c r="P31" s="113"/>
      <c r="Q31" s="113"/>
      <c r="R31" s="113"/>
      <c r="S31" s="113"/>
      <c r="T31" s="113"/>
      <c r="U31" s="118" t="str">
        <f>IF(MAX(Y6:Y23)=0,"",MAX(Y6:Y23))</f>
        <v/>
      </c>
      <c r="V31" s="119"/>
      <c r="W31" s="119"/>
      <c r="X31" s="116"/>
      <c r="Y31" s="117"/>
    </row>
    <row r="32" spans="1:25" ht="18.75" customHeight="1" x14ac:dyDescent="0.15">
      <c r="A32" s="33"/>
      <c r="B32" s="108"/>
      <c r="C32" s="66"/>
      <c r="D32" s="3" t="s">
        <v>63</v>
      </c>
      <c r="E32" s="57"/>
      <c r="F32" s="34"/>
      <c r="G32" s="34"/>
      <c r="H32" s="34"/>
      <c r="I32" s="34"/>
      <c r="J32" s="34"/>
      <c r="K32" s="57"/>
      <c r="L32" s="112"/>
      <c r="M32" s="113"/>
      <c r="N32" s="113"/>
      <c r="O32" s="113"/>
      <c r="P32" s="113"/>
      <c r="Q32" s="113"/>
      <c r="R32" s="113"/>
      <c r="S32" s="113"/>
      <c r="T32" s="113"/>
      <c r="U32" s="120"/>
      <c r="V32" s="121"/>
      <c r="W32" s="121"/>
      <c r="X32" s="116"/>
      <c r="Y32" s="117"/>
    </row>
    <row r="33" spans="1:26" ht="18.75" customHeight="1" x14ac:dyDescent="0.15">
      <c r="A33" s="33"/>
      <c r="B33" s="34"/>
      <c r="C33" s="66"/>
      <c r="D33" s="34"/>
      <c r="E33" s="34"/>
      <c r="F33" s="34"/>
      <c r="G33" s="34"/>
      <c r="H33" s="34"/>
      <c r="I33" s="34"/>
      <c r="J33" s="34"/>
      <c r="K33" s="34"/>
      <c r="L33" s="112"/>
      <c r="M33" s="113"/>
      <c r="N33" s="113"/>
      <c r="O33" s="113"/>
      <c r="P33" s="113"/>
      <c r="Q33" s="113"/>
      <c r="R33" s="113"/>
      <c r="S33" s="113"/>
      <c r="T33" s="113"/>
      <c r="U33" s="120"/>
      <c r="V33" s="121"/>
      <c r="W33" s="121"/>
      <c r="X33" s="116" t="s">
        <v>44</v>
      </c>
      <c r="Y33" s="117"/>
    </row>
    <row r="34" spans="1:26" ht="13.5" customHeight="1" x14ac:dyDescent="0.15">
      <c r="A34" s="33"/>
      <c r="B34" s="34" t="s">
        <v>77</v>
      </c>
      <c r="C34" s="34"/>
      <c r="D34" s="34"/>
      <c r="E34" s="34"/>
      <c r="F34" s="34"/>
      <c r="G34" s="34"/>
      <c r="H34" s="34"/>
      <c r="I34" s="34"/>
      <c r="J34" s="34"/>
      <c r="K34" s="34"/>
      <c r="L34" s="112"/>
      <c r="M34" s="113"/>
      <c r="N34" s="113"/>
      <c r="O34" s="113"/>
      <c r="P34" s="113"/>
      <c r="Q34" s="113"/>
      <c r="R34" s="113"/>
      <c r="S34" s="113"/>
      <c r="T34" s="113"/>
      <c r="U34" s="120"/>
      <c r="V34" s="121"/>
      <c r="W34" s="121"/>
      <c r="X34" s="116"/>
      <c r="Y34" s="117"/>
    </row>
    <row r="35" spans="1:26" ht="13.5" customHeight="1" x14ac:dyDescent="0.15">
      <c r="A35" s="33"/>
      <c r="B35" s="34" t="s">
        <v>67</v>
      </c>
      <c r="C35" s="34"/>
      <c r="D35" s="34"/>
      <c r="E35" s="34"/>
      <c r="F35" s="34"/>
      <c r="G35" s="34"/>
      <c r="H35" s="34"/>
      <c r="I35" s="34"/>
      <c r="J35" s="34"/>
      <c r="K35" s="34"/>
      <c r="L35" s="112"/>
      <c r="M35" s="113"/>
      <c r="N35" s="113"/>
      <c r="O35" s="113"/>
      <c r="P35" s="113"/>
      <c r="Q35" s="113"/>
      <c r="R35" s="113"/>
      <c r="S35" s="113"/>
      <c r="T35" s="113"/>
      <c r="U35" s="120"/>
      <c r="V35" s="121"/>
      <c r="W35" s="121"/>
      <c r="X35" s="116"/>
      <c r="Y35" s="117"/>
    </row>
    <row r="36" spans="1:26" ht="14.25" customHeight="1" thickBot="1" x14ac:dyDescent="0.2">
      <c r="A36" s="59"/>
      <c r="B36" s="37" t="s">
        <v>69</v>
      </c>
      <c r="C36" s="37"/>
      <c r="D36" s="37"/>
      <c r="E36" s="37"/>
      <c r="F36" s="37"/>
      <c r="G36" s="37"/>
      <c r="H36" s="37"/>
      <c r="I36" s="37"/>
      <c r="J36" s="37"/>
      <c r="K36" s="37"/>
      <c r="L36" s="114"/>
      <c r="M36" s="115"/>
      <c r="N36" s="115"/>
      <c r="O36" s="115"/>
      <c r="P36" s="115"/>
      <c r="Q36" s="115"/>
      <c r="R36" s="115"/>
      <c r="S36" s="115"/>
      <c r="T36" s="115"/>
      <c r="U36" s="122"/>
      <c r="V36" s="123"/>
      <c r="W36" s="123"/>
      <c r="X36" s="124"/>
      <c r="Y36" s="125"/>
    </row>
    <row r="37" spans="1:26" ht="14.25" customHeight="1" x14ac:dyDescent="0.15">
      <c r="A37" s="34" t="s">
        <v>78</v>
      </c>
      <c r="B37" s="34"/>
      <c r="C37" s="34"/>
      <c r="D37" s="34"/>
      <c r="E37" s="34"/>
      <c r="F37" s="34"/>
      <c r="G37" s="34"/>
      <c r="H37" s="34"/>
      <c r="I37" s="34"/>
      <c r="J37" s="34"/>
      <c r="K37" s="34"/>
      <c r="L37" s="34"/>
      <c r="M37" s="34"/>
      <c r="N37" s="35"/>
      <c r="O37" s="35"/>
      <c r="P37" s="65"/>
      <c r="Q37" s="65"/>
      <c r="R37" s="34"/>
      <c r="S37" s="34"/>
      <c r="T37" s="34"/>
      <c r="U37" s="68"/>
      <c r="V37" s="68"/>
      <c r="W37" s="34"/>
      <c r="X37" s="34"/>
      <c r="Y37" s="90"/>
      <c r="Z37" s="70"/>
    </row>
    <row r="38" spans="1:26" x14ac:dyDescent="0.15">
      <c r="A38" s="70"/>
      <c r="B38" s="70"/>
      <c r="C38" s="70"/>
      <c r="D38" s="70"/>
      <c r="E38" s="70"/>
      <c r="F38" s="70"/>
      <c r="G38" s="70"/>
      <c r="H38" s="70"/>
      <c r="I38" s="70"/>
      <c r="J38" s="70"/>
      <c r="K38" s="70"/>
      <c r="L38" s="70"/>
      <c r="M38" s="70"/>
      <c r="N38" s="70"/>
      <c r="O38" s="70"/>
      <c r="P38" s="70"/>
      <c r="Q38" s="70"/>
      <c r="R38" s="70"/>
      <c r="S38" s="70"/>
      <c r="T38" s="70"/>
      <c r="U38" s="70"/>
      <c r="V38" s="70"/>
      <c r="W38" s="70"/>
      <c r="X38" s="70"/>
      <c r="Y38" s="70"/>
    </row>
  </sheetData>
  <sheetProtection algorithmName="SHA-512" hashValue="ate7Ar0J0uGh6jfwwdLD4FB3egjqu8kGqIqFMDdZYiMf294eaL2hqDK2oSyyQ2rL3bSlzGQwsvW9JqTS1ablwg==" saltValue="A4TOT9Xe/5H/WseNHZQPwQ==" spinCount="100000" sheet="1" objects="1" scenarios="1"/>
  <protectedRanges>
    <protectedRange sqref="L30:T36" name="範囲7"/>
    <protectedRange sqref="X34" name="範囲5"/>
    <protectedRange sqref="X30" name="範囲4"/>
    <protectedRange sqref="A2:Y3" name="範囲1"/>
    <protectedRange sqref="D10:D23" name="範囲2"/>
    <protectedRange sqref="G9:T9" name="範囲3"/>
    <protectedRange sqref="E10:F23" name="範囲6"/>
  </protectedRanges>
  <dataConsolidate/>
  <mergeCells count="147">
    <mergeCell ref="B30:B32"/>
    <mergeCell ref="U29:W30"/>
    <mergeCell ref="L30:T36"/>
    <mergeCell ref="U31:W36"/>
    <mergeCell ref="X29:Y29"/>
    <mergeCell ref="X30:Y32"/>
    <mergeCell ref="D25:E26"/>
    <mergeCell ref="D27:D31"/>
    <mergeCell ref="F25:J25"/>
    <mergeCell ref="L29:T29"/>
    <mergeCell ref="E5:E9"/>
    <mergeCell ref="F5:F9"/>
    <mergeCell ref="G5:J5"/>
    <mergeCell ref="I10:J10"/>
    <mergeCell ref="G6:H6"/>
    <mergeCell ref="I11:J11"/>
    <mergeCell ref="X33:Y33"/>
    <mergeCell ref="X34:Y36"/>
    <mergeCell ref="Q19:R19"/>
    <mergeCell ref="S21:T21"/>
    <mergeCell ref="S22:T22"/>
    <mergeCell ref="G21:H21"/>
    <mergeCell ref="G22:H22"/>
    <mergeCell ref="S20:T20"/>
    <mergeCell ref="K20:L20"/>
    <mergeCell ref="K21:L21"/>
    <mergeCell ref="K22:L22"/>
    <mergeCell ref="M21:N21"/>
    <mergeCell ref="M22:N22"/>
    <mergeCell ref="I12:J12"/>
    <mergeCell ref="G20:H20"/>
    <mergeCell ref="S23:T23"/>
    <mergeCell ref="Q23:R23"/>
    <mergeCell ref="M20:N20"/>
    <mergeCell ref="I21:J21"/>
    <mergeCell ref="I22:J22"/>
    <mergeCell ref="I23:J23"/>
    <mergeCell ref="I17:J17"/>
    <mergeCell ref="I18:J18"/>
    <mergeCell ref="I19:J19"/>
    <mergeCell ref="I20:J20"/>
    <mergeCell ref="K23:L23"/>
    <mergeCell ref="K17:L17"/>
    <mergeCell ref="K18:L18"/>
    <mergeCell ref="M23:N23"/>
    <mergeCell ref="O23:P23"/>
    <mergeCell ref="Q21:R21"/>
    <mergeCell ref="Q22:R22"/>
    <mergeCell ref="O21:P21"/>
    <mergeCell ref="O22:P22"/>
    <mergeCell ref="O20:P20"/>
    <mergeCell ref="Q20:R20"/>
    <mergeCell ref="M17:N17"/>
    <mergeCell ref="X3:Y3"/>
    <mergeCell ref="U4:Y4"/>
    <mergeCell ref="M18:N18"/>
    <mergeCell ref="X5:X9"/>
    <mergeCell ref="Y5:Y9"/>
    <mergeCell ref="S17:T17"/>
    <mergeCell ref="S18:T18"/>
    <mergeCell ref="O14:P14"/>
    <mergeCell ref="Q17:R17"/>
    <mergeCell ref="Q18:R18"/>
    <mergeCell ref="K5:N5"/>
    <mergeCell ref="O5:P5"/>
    <mergeCell ref="Q5:T5"/>
    <mergeCell ref="U6:U9"/>
    <mergeCell ref="O15:P15"/>
    <mergeCell ref="O16:P16"/>
    <mergeCell ref="O10:P10"/>
    <mergeCell ref="O11:P11"/>
    <mergeCell ref="O6:P7"/>
    <mergeCell ref="Q6:R7"/>
    <mergeCell ref="S6:T7"/>
    <mergeCell ref="S9:T9"/>
    <mergeCell ref="S16:T16"/>
    <mergeCell ref="K15:L15"/>
    <mergeCell ref="A18:A23"/>
    <mergeCell ref="M10:N10"/>
    <mergeCell ref="M11:N11"/>
    <mergeCell ref="M12:N12"/>
    <mergeCell ref="M13:N13"/>
    <mergeCell ref="M14:N14"/>
    <mergeCell ref="M15:N15"/>
    <mergeCell ref="M16:N16"/>
    <mergeCell ref="G23:H23"/>
    <mergeCell ref="G17:H17"/>
    <mergeCell ref="G18:H18"/>
    <mergeCell ref="G19:H19"/>
    <mergeCell ref="K16:L16"/>
    <mergeCell ref="K10:L10"/>
    <mergeCell ref="K11:L11"/>
    <mergeCell ref="I13:J13"/>
    <mergeCell ref="I14:J14"/>
    <mergeCell ref="I16:J16"/>
    <mergeCell ref="G15:H15"/>
    <mergeCell ref="G16:H16"/>
    <mergeCell ref="I15:J15"/>
    <mergeCell ref="G13:H13"/>
    <mergeCell ref="G14:H14"/>
    <mergeCell ref="K12:L12"/>
    <mergeCell ref="E4:F4"/>
    <mergeCell ref="G4:T4"/>
    <mergeCell ref="K7:L7"/>
    <mergeCell ref="M7:N7"/>
    <mergeCell ref="Q10:R10"/>
    <mergeCell ref="Q14:R14"/>
    <mergeCell ref="A10:A13"/>
    <mergeCell ref="A14:A17"/>
    <mergeCell ref="Q15:R15"/>
    <mergeCell ref="Q16:R16"/>
    <mergeCell ref="O13:P13"/>
    <mergeCell ref="A4:A9"/>
    <mergeCell ref="B4:B9"/>
    <mergeCell ref="C4:C9"/>
    <mergeCell ref="D4:D9"/>
    <mergeCell ref="K13:L13"/>
    <mergeCell ref="K14:L14"/>
    <mergeCell ref="I6:J6"/>
    <mergeCell ref="G10:H10"/>
    <mergeCell ref="G11:H11"/>
    <mergeCell ref="G12:H12"/>
    <mergeCell ref="G9:H9"/>
    <mergeCell ref="I9:J9"/>
    <mergeCell ref="K9:L9"/>
    <mergeCell ref="V6:V9"/>
    <mergeCell ref="W6:W9"/>
    <mergeCell ref="K19:L19"/>
    <mergeCell ref="S19:T19"/>
    <mergeCell ref="M19:N19"/>
    <mergeCell ref="O17:P17"/>
    <mergeCell ref="O18:P18"/>
    <mergeCell ref="O19:P19"/>
    <mergeCell ref="S10:T10"/>
    <mergeCell ref="S11:T11"/>
    <mergeCell ref="S12:T12"/>
    <mergeCell ref="S13:T13"/>
    <mergeCell ref="S14:T14"/>
    <mergeCell ref="S15:T15"/>
    <mergeCell ref="Q11:R11"/>
    <mergeCell ref="Q12:R12"/>
    <mergeCell ref="Q13:R13"/>
    <mergeCell ref="K6:N6"/>
    <mergeCell ref="O12:P12"/>
    <mergeCell ref="M9:N9"/>
    <mergeCell ref="O9:P9"/>
    <mergeCell ref="Q9:R9"/>
  </mergeCells>
  <phoneticPr fontId="1" type="halfwidthKatakana"/>
  <conditionalFormatting sqref="U31">
    <cfRule type="cellIs" dxfId="16" priority="4" operator="greaterThan">
      <formula>2</formula>
    </cfRule>
  </conditionalFormatting>
  <conditionalFormatting sqref="C31:C33">
    <cfRule type="cellIs" dxfId="15" priority="2" operator="greaterThan">
      <formula>2</formula>
    </cfRule>
  </conditionalFormatting>
  <dataValidations count="2">
    <dataValidation type="list" allowBlank="1" showInputMessage="1" showErrorMessage="1" sqref="G9:T9">
      <formula1>$K$8:$L$8</formula1>
    </dataValidation>
    <dataValidation type="list" allowBlank="1" showInputMessage="1" showErrorMessage="1" sqref="D10:D23">
      <formula1>$Z$2:$Z$3</formula1>
    </dataValidation>
  </dataValidations>
  <printOptions horizontalCentered="1" verticalCentered="1"/>
  <pageMargins left="0.19685039370078741" right="0.19685039370078741" top="0.19685039370078741" bottom="0.19685039370078741" header="0.11811023622047245" footer="0.11811023622047245"/>
  <pageSetup paperSize="9" scale="70" orientation="landscape" r:id="rId1"/>
  <ignoredErrors>
    <ignoredError sqref="K17 M17:T17" formula="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リスクアセスメントシート_手書き</vt:lpstr>
      <vt:lpstr>リスクアセスメントシート_自動</vt:lpstr>
      <vt:lpstr>リスクアセスメントシート_自動!Print_Area</vt:lpstr>
      <vt:lpstr>リスクアセスメントシート_手書き!Print_Area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GS０１</dc:creator>
  <cp:lastModifiedBy>GS０１</cp:lastModifiedBy>
  <cp:lastPrinted>2018-03-30T02:32:03Z</cp:lastPrinted>
  <dcterms:created xsi:type="dcterms:W3CDTF">2016-10-11T01:16:03Z</dcterms:created>
  <dcterms:modified xsi:type="dcterms:W3CDTF">2018-06-20T00:13:09Z</dcterms:modified>
</cp:coreProperties>
</file>