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ekuri\Desktop\データ格納庫\★200906整理完了最新重要\ＧＰ資機材認定制度\201410以降ＧＰ資機材申請様式一式\"/>
    </mc:Choice>
  </mc:AlternateContent>
  <bookViews>
    <workbookView xWindow="0" yWindow="0" windowWidth="19290" windowHeight="8355"/>
  </bookViews>
  <sheets>
    <sheet name="ドライトナー1" sheetId="1" r:id="rId1"/>
    <sheet name="ドライトナー2" sheetId="7" r:id="rId2"/>
    <sheet name="ドライトナー3" sheetId="8" r:id="rId3"/>
    <sheet name="ドライトナー4" sheetId="9" r:id="rId4"/>
    <sheet name="ドライトナー5" sheetId="10" r:id="rId5"/>
    <sheet name="総括表" sheetId="2" r:id="rId6"/>
  </sheets>
  <definedNames>
    <definedName name="_xlnm.Print_Area" localSheetId="0">ドライトナー1!$A$1:$U$36</definedName>
    <definedName name="_xlnm.Print_Area" localSheetId="1">ドライトナー2!$A$1:$U$36</definedName>
    <definedName name="_xlnm.Print_Area" localSheetId="2">ドライトナー3!$A$1:$U$36</definedName>
    <definedName name="_xlnm.Print_Area" localSheetId="3">ドライトナー4!$A$1:$U$36</definedName>
    <definedName name="_xlnm.Print_Area" localSheetId="4">ドライトナー5!$A$1:$U$36</definedName>
    <definedName name="_xlnm.Print_Titles" localSheetId="0">ドライトナー1!$1:$9</definedName>
    <definedName name="_xlnm.Print_Titles" localSheetId="1">ドライトナー2!$1:$9</definedName>
    <definedName name="_xlnm.Print_Titles" localSheetId="2">ドライトナー3!$1:$9</definedName>
    <definedName name="_xlnm.Print_Titles" localSheetId="3">ドライトナー4!$1:$9</definedName>
    <definedName name="_xlnm.Print_Titles" localSheetId="4">ドライトナー5!$1:$9</definedName>
  </definedNames>
  <calcPr calcId="152511"/>
</workbook>
</file>

<file path=xl/calcChain.xml><?xml version="1.0" encoding="utf-8"?>
<calcChain xmlns="http://schemas.openxmlformats.org/spreadsheetml/2006/main">
  <c r="H29" i="10" l="1"/>
  <c r="H29" i="9"/>
  <c r="H29" i="8"/>
  <c r="H29" i="7"/>
  <c r="H29" i="1"/>
  <c r="G34" i="10" l="1"/>
  <c r="H33" i="10"/>
  <c r="H32" i="10"/>
  <c r="H31" i="10"/>
  <c r="H30" i="10"/>
  <c r="H28" i="10"/>
  <c r="H27" i="10"/>
  <c r="H26" i="10"/>
  <c r="H25" i="10"/>
  <c r="H24" i="10"/>
  <c r="H23" i="10"/>
  <c r="H22" i="10"/>
  <c r="H21" i="10"/>
  <c r="H20" i="10"/>
  <c r="H19" i="10"/>
  <c r="H18" i="10"/>
  <c r="H17" i="10"/>
  <c r="H16" i="10"/>
  <c r="H15" i="10"/>
  <c r="H14" i="10"/>
  <c r="H13" i="10"/>
  <c r="H12" i="10"/>
  <c r="H11" i="10"/>
  <c r="H10" i="10"/>
  <c r="J4" i="10"/>
  <c r="L3" i="10"/>
  <c r="J3" i="10"/>
  <c r="B2" i="10"/>
  <c r="G34" i="9"/>
  <c r="H33" i="9"/>
  <c r="H32" i="9"/>
  <c r="H31" i="9"/>
  <c r="H30" i="9"/>
  <c r="H28" i="9"/>
  <c r="H27" i="9"/>
  <c r="H26" i="9"/>
  <c r="H25" i="9"/>
  <c r="H24" i="9"/>
  <c r="H23" i="9"/>
  <c r="H22" i="9"/>
  <c r="H21" i="9"/>
  <c r="H20" i="9"/>
  <c r="H19" i="9"/>
  <c r="H18" i="9"/>
  <c r="H17" i="9"/>
  <c r="H16" i="9"/>
  <c r="H15" i="9"/>
  <c r="H14" i="9"/>
  <c r="H13" i="9"/>
  <c r="H12" i="9"/>
  <c r="H11" i="9"/>
  <c r="H10" i="9"/>
  <c r="H34" i="9" s="1"/>
  <c r="J34" i="9" s="1"/>
  <c r="J4" i="9"/>
  <c r="L3" i="9"/>
  <c r="J3" i="9"/>
  <c r="B2" i="9"/>
  <c r="G34" i="8"/>
  <c r="H33" i="8"/>
  <c r="H32" i="8"/>
  <c r="H31" i="8"/>
  <c r="H30" i="8"/>
  <c r="H28" i="8"/>
  <c r="H27" i="8"/>
  <c r="H26" i="8"/>
  <c r="H25" i="8"/>
  <c r="H24" i="8"/>
  <c r="H23" i="8"/>
  <c r="H22" i="8"/>
  <c r="H21" i="8"/>
  <c r="H20" i="8"/>
  <c r="H19" i="8"/>
  <c r="H18" i="8"/>
  <c r="H17" i="8"/>
  <c r="H16" i="8"/>
  <c r="H15" i="8"/>
  <c r="H14" i="8"/>
  <c r="H13" i="8"/>
  <c r="H12" i="8"/>
  <c r="H11" i="8"/>
  <c r="H34" i="8" s="1"/>
  <c r="J34" i="8" s="1"/>
  <c r="H10" i="8"/>
  <c r="J4" i="8"/>
  <c r="L3" i="8"/>
  <c r="J3" i="8"/>
  <c r="B2" i="8"/>
  <c r="B2" i="7"/>
  <c r="J4" i="7"/>
  <c r="L3" i="7"/>
  <c r="J3" i="7"/>
  <c r="G34" i="7"/>
  <c r="H33" i="7"/>
  <c r="H32" i="7"/>
  <c r="H31" i="7"/>
  <c r="H30" i="7"/>
  <c r="H28" i="7"/>
  <c r="H27" i="7"/>
  <c r="H26" i="7"/>
  <c r="H25" i="7"/>
  <c r="H24" i="7"/>
  <c r="H23" i="7"/>
  <c r="H22" i="7"/>
  <c r="H21" i="7"/>
  <c r="H20" i="7"/>
  <c r="H19" i="7"/>
  <c r="H18" i="7"/>
  <c r="H17" i="7"/>
  <c r="H16" i="7"/>
  <c r="H15" i="7"/>
  <c r="H14" i="7"/>
  <c r="H13" i="7"/>
  <c r="H12" i="7"/>
  <c r="H11" i="7"/>
  <c r="H10" i="7"/>
  <c r="H34" i="10" l="1"/>
  <c r="J34" i="10" s="1"/>
  <c r="F17" i="2" s="1"/>
  <c r="H34" i="7"/>
  <c r="J34" i="7" s="1"/>
  <c r="AJ17" i="2"/>
  <c r="AG17" i="2"/>
  <c r="AF17" i="2"/>
  <c r="AE17" i="2"/>
  <c r="AD17" i="2"/>
  <c r="AC17" i="2"/>
  <c r="AB17" i="2"/>
  <c r="AA17" i="2"/>
  <c r="Z17" i="2"/>
  <c r="Y17" i="2"/>
  <c r="X17" i="2"/>
  <c r="W17" i="2"/>
  <c r="V17" i="2"/>
  <c r="U17" i="2"/>
  <c r="T17" i="2"/>
  <c r="S17" i="2"/>
  <c r="R17" i="2"/>
  <c r="Q17" i="2"/>
  <c r="P17" i="2"/>
  <c r="O17" i="2"/>
  <c r="N17" i="2"/>
  <c r="M17" i="2"/>
  <c r="L17" i="2"/>
  <c r="K17" i="2"/>
  <c r="J17" i="2"/>
  <c r="E17" i="2"/>
  <c r="D17" i="2"/>
  <c r="C17" i="2"/>
  <c r="B17" i="2"/>
  <c r="AJ16" i="2"/>
  <c r="AG16" i="2"/>
  <c r="AF16" i="2"/>
  <c r="AE16" i="2"/>
  <c r="AD16" i="2"/>
  <c r="AC16" i="2"/>
  <c r="AB16" i="2"/>
  <c r="AA16" i="2"/>
  <c r="Z16" i="2"/>
  <c r="Y16" i="2"/>
  <c r="X16" i="2"/>
  <c r="W16" i="2"/>
  <c r="V16" i="2"/>
  <c r="U16" i="2"/>
  <c r="T16" i="2"/>
  <c r="S16" i="2"/>
  <c r="R16" i="2"/>
  <c r="Q16" i="2"/>
  <c r="P16" i="2"/>
  <c r="O16" i="2"/>
  <c r="N16" i="2"/>
  <c r="M16" i="2"/>
  <c r="L16" i="2"/>
  <c r="K16" i="2"/>
  <c r="J16" i="2"/>
  <c r="G16" i="2"/>
  <c r="F16" i="2"/>
  <c r="E16" i="2"/>
  <c r="D16" i="2"/>
  <c r="C16" i="2"/>
  <c r="B16" i="2"/>
  <c r="AJ15" i="2"/>
  <c r="AG15" i="2"/>
  <c r="AF15" i="2"/>
  <c r="AE15" i="2"/>
  <c r="AD15" i="2"/>
  <c r="AC15" i="2"/>
  <c r="AB15" i="2"/>
  <c r="AA15" i="2"/>
  <c r="Z15" i="2"/>
  <c r="Y15" i="2"/>
  <c r="X15" i="2"/>
  <c r="W15" i="2"/>
  <c r="V15" i="2"/>
  <c r="U15" i="2"/>
  <c r="T15" i="2"/>
  <c r="S15" i="2"/>
  <c r="R15" i="2"/>
  <c r="Q15" i="2"/>
  <c r="P15" i="2"/>
  <c r="O15" i="2"/>
  <c r="N15" i="2"/>
  <c r="M15" i="2"/>
  <c r="L15" i="2"/>
  <c r="K15" i="2"/>
  <c r="J15" i="2"/>
  <c r="G15" i="2"/>
  <c r="F15" i="2"/>
  <c r="E15" i="2"/>
  <c r="D15" i="2"/>
  <c r="C15" i="2"/>
  <c r="B15" i="2"/>
  <c r="AJ14" i="2"/>
  <c r="AG14" i="2"/>
  <c r="AF14" i="2"/>
  <c r="AE14" i="2"/>
  <c r="AD14" i="2"/>
  <c r="AC14" i="2"/>
  <c r="AB14" i="2"/>
  <c r="AA14" i="2"/>
  <c r="Z14" i="2"/>
  <c r="Y14" i="2"/>
  <c r="X14" i="2"/>
  <c r="W14" i="2"/>
  <c r="V14" i="2"/>
  <c r="U14" i="2"/>
  <c r="T14" i="2"/>
  <c r="S14" i="2"/>
  <c r="R14" i="2"/>
  <c r="Q14" i="2"/>
  <c r="P14" i="2"/>
  <c r="O14" i="2"/>
  <c r="N14" i="2"/>
  <c r="M14" i="2"/>
  <c r="L14" i="2"/>
  <c r="K14" i="2"/>
  <c r="J14" i="2"/>
  <c r="F14" i="2"/>
  <c r="E14" i="2"/>
  <c r="D14" i="2"/>
  <c r="C14" i="2"/>
  <c r="B14" i="2"/>
  <c r="G17" i="2" l="1"/>
  <c r="G14" i="2"/>
  <c r="AJ13" i="2"/>
  <c r="AG13" i="2" l="1"/>
  <c r="AF13" i="2"/>
  <c r="AE13" i="2"/>
  <c r="AD13" i="2"/>
  <c r="AC13" i="2"/>
  <c r="AB13" i="2"/>
  <c r="AA13" i="2"/>
  <c r="Z13" i="2"/>
  <c r="H10" i="1" l="1"/>
  <c r="B13" i="2"/>
  <c r="G34" i="1" l="1"/>
  <c r="Y13" i="2" l="1"/>
  <c r="X13" i="2"/>
  <c r="W13" i="2"/>
  <c r="V13" i="2"/>
  <c r="U13" i="2"/>
  <c r="T13" i="2"/>
  <c r="S13" i="2"/>
  <c r="R13" i="2"/>
  <c r="Q13" i="2"/>
  <c r="P13" i="2"/>
  <c r="O13" i="2"/>
  <c r="N13" i="2"/>
  <c r="M13" i="2"/>
  <c r="L13" i="2"/>
  <c r="K13" i="2"/>
  <c r="J13" i="2"/>
  <c r="E13" i="2"/>
  <c r="D13" i="2"/>
  <c r="H33" i="1" l="1"/>
  <c r="C13" i="2" l="1"/>
  <c r="H32" i="1"/>
  <c r="H31" i="1"/>
  <c r="H30" i="1"/>
  <c r="H28" i="1"/>
  <c r="H27" i="1"/>
  <c r="H26" i="1"/>
  <c r="H25" i="1"/>
  <c r="H24" i="1"/>
  <c r="H23" i="1"/>
  <c r="H22" i="1"/>
  <c r="H21" i="1"/>
  <c r="H20" i="1"/>
  <c r="H19" i="1"/>
  <c r="H18" i="1"/>
  <c r="H17" i="1"/>
  <c r="H16" i="1"/>
  <c r="H15" i="1"/>
  <c r="H14" i="1"/>
  <c r="H13" i="1"/>
  <c r="H12" i="1"/>
  <c r="H11" i="1"/>
  <c r="H34" i="1" l="1"/>
  <c r="J34" i="1" s="1"/>
  <c r="F13" i="2" s="1"/>
  <c r="G13" i="2" l="1"/>
</calcChain>
</file>

<file path=xl/sharedStrings.xml><?xml version="1.0" encoding="utf-8"?>
<sst xmlns="http://schemas.openxmlformats.org/spreadsheetml/2006/main" count="1543" uniqueCount="248">
  <si>
    <t>スター数</t>
    <rPh sb="3" eb="4">
      <t>スウ</t>
    </rPh>
    <phoneticPr fontId="4"/>
  </si>
  <si>
    <t>最大</t>
    <rPh sb="0" eb="2">
      <t>サイダイ</t>
    </rPh>
    <phoneticPr fontId="4"/>
  </si>
  <si>
    <t>最小</t>
    <rPh sb="0" eb="2">
      <t>サイショウ</t>
    </rPh>
    <phoneticPr fontId="4"/>
  </si>
  <si>
    <t>メーカー名</t>
    <rPh sb="4" eb="5">
      <t>メイ</t>
    </rPh>
    <phoneticPr fontId="4"/>
  </si>
  <si>
    <t>責任
部署長名</t>
    <rPh sb="0" eb="2">
      <t>セキニン</t>
    </rPh>
    <rPh sb="3" eb="4">
      <t>ブ</t>
    </rPh>
    <rPh sb="4" eb="5">
      <t>ショ</t>
    </rPh>
    <rPh sb="5" eb="6">
      <t>ナガ</t>
    </rPh>
    <rPh sb="6" eb="7">
      <t>メイ</t>
    </rPh>
    <phoneticPr fontId="4"/>
  </si>
  <si>
    <t>☆☆☆</t>
    <phoneticPr fontId="4"/>
  </si>
  <si>
    <t>製品名</t>
  </si>
  <si>
    <t>タイプ</t>
    <phoneticPr fontId="4"/>
  </si>
  <si>
    <t>☆☆</t>
    <phoneticPr fontId="4"/>
  </si>
  <si>
    <t>発売開始
年度</t>
    <rPh sb="0" eb="2">
      <t>ハツバイ</t>
    </rPh>
    <rPh sb="2" eb="4">
      <t>カイシ</t>
    </rPh>
    <rPh sb="5" eb="7">
      <t>ネンド</t>
    </rPh>
    <phoneticPr fontId="4"/>
  </si>
  <si>
    <t>当社は、本製品がＧＰ資機材認定基準に適合し、本表の内容どおりであることを証明します。</t>
    <phoneticPr fontId="4"/>
  </si>
  <si>
    <t>☆</t>
    <phoneticPr fontId="4"/>
  </si>
  <si>
    <t>製品区分</t>
    <rPh sb="0" eb="2">
      <t>セイヒン</t>
    </rPh>
    <rPh sb="2" eb="4">
      <t>クブン</t>
    </rPh>
    <phoneticPr fontId="4"/>
  </si>
  <si>
    <t>グリーン原則</t>
    <rPh sb="4" eb="6">
      <t>ゲンソク</t>
    </rPh>
    <phoneticPr fontId="4"/>
  </si>
  <si>
    <t>グリーン基準</t>
  </si>
  <si>
    <t>達成点数</t>
  </si>
  <si>
    <t>必須項目</t>
  </si>
  <si>
    <t>改善率等数値</t>
    <rPh sb="0" eb="2">
      <t>カイゼン</t>
    </rPh>
    <rPh sb="2" eb="3">
      <t>リツ</t>
    </rPh>
    <rPh sb="3" eb="4">
      <t>トウ</t>
    </rPh>
    <rPh sb="4" eb="6">
      <t>スウチ</t>
    </rPh>
    <phoneticPr fontId="4"/>
  </si>
  <si>
    <t>添付が必要な証明書類等※</t>
    <rPh sb="0" eb="2">
      <t>テンプ</t>
    </rPh>
    <rPh sb="3" eb="5">
      <t>ヒツヨウ</t>
    </rPh>
    <rPh sb="8" eb="10">
      <t>ショルイ</t>
    </rPh>
    <rPh sb="10" eb="11">
      <t>トウ</t>
    </rPh>
    <phoneticPr fontId="4"/>
  </si>
  <si>
    <t>評価の方法</t>
    <rPh sb="0" eb="2">
      <t>ヒョウカ</t>
    </rPh>
    <rPh sb="3" eb="5">
      <t>ホウホウ</t>
    </rPh>
    <phoneticPr fontId="4"/>
  </si>
  <si>
    <t>項目</t>
  </si>
  <si>
    <t>7点</t>
  </si>
  <si>
    <t>5点</t>
  </si>
  <si>
    <t>3点</t>
  </si>
  <si>
    <t>1点</t>
  </si>
  <si>
    <t>ランク外
（０点）</t>
    <rPh sb="7" eb="8">
      <t>テン</t>
    </rPh>
    <phoneticPr fontId="4"/>
  </si>
  <si>
    <t>デジタル
印刷機</t>
    <rPh sb="5" eb="8">
      <t>インサツキ</t>
    </rPh>
    <phoneticPr fontId="4"/>
  </si>
  <si>
    <t>環境汚染物質の削減</t>
    <rPh sb="0" eb="2">
      <t>カンキョウ</t>
    </rPh>
    <rPh sb="2" eb="4">
      <t>オセン</t>
    </rPh>
    <rPh sb="4" eb="6">
      <t>ブッシツ</t>
    </rPh>
    <rPh sb="7" eb="9">
      <t>サクゲン</t>
    </rPh>
    <phoneticPr fontId="4"/>
  </si>
  <si>
    <t>グリーン調達基準</t>
    <rPh sb="4" eb="6">
      <t>チョウタツ</t>
    </rPh>
    <rPh sb="6" eb="8">
      <t>キジュン</t>
    </rPh>
    <phoneticPr fontId="4"/>
  </si>
  <si>
    <t>必須項目
(1点以上)</t>
    <rPh sb="7" eb="10">
      <t>テンイジョウ</t>
    </rPh>
    <phoneticPr fontId="4"/>
  </si>
  <si>
    <t>基準の運用が第三者機関の評価を受けている</t>
    <rPh sb="0" eb="2">
      <t>キジュン</t>
    </rPh>
    <rPh sb="3" eb="5">
      <t>ウンヨウ</t>
    </rPh>
    <rPh sb="6" eb="7">
      <t>ダイ</t>
    </rPh>
    <rPh sb="7" eb="9">
      <t>サンシャ</t>
    </rPh>
    <rPh sb="9" eb="11">
      <t>キカン</t>
    </rPh>
    <rPh sb="12" eb="14">
      <t>ヒョウカ</t>
    </rPh>
    <rPh sb="15" eb="16">
      <t>ウ</t>
    </rPh>
    <phoneticPr fontId="4"/>
  </si>
  <si>
    <t>基準が公開されている</t>
    <rPh sb="0" eb="2">
      <t>キジュン</t>
    </rPh>
    <rPh sb="3" eb="5">
      <t>コウカイ</t>
    </rPh>
    <phoneticPr fontId="4"/>
  </si>
  <si>
    <t>基準がある</t>
    <rPh sb="0" eb="2">
      <t>キジュン</t>
    </rPh>
    <phoneticPr fontId="4"/>
  </si>
  <si>
    <t>基準なし</t>
    <rPh sb="0" eb="2">
      <t>キジュン</t>
    </rPh>
    <phoneticPr fontId="4"/>
  </si>
  <si>
    <t>グリーン調達基準と運用規定等</t>
    <rPh sb="4" eb="6">
      <t>チョウタツ</t>
    </rPh>
    <rPh sb="6" eb="8">
      <t>キジュン</t>
    </rPh>
    <rPh sb="9" eb="11">
      <t>ウンヨウ</t>
    </rPh>
    <rPh sb="11" eb="14">
      <t>キテイトウ</t>
    </rPh>
    <phoneticPr fontId="4"/>
  </si>
  <si>
    <t>自主基準がある</t>
    <rPh sb="0" eb="2">
      <t>ジシュ</t>
    </rPh>
    <rPh sb="2" eb="4">
      <t>キジュン</t>
    </rPh>
    <phoneticPr fontId="4"/>
  </si>
  <si>
    <t>省資源・省エネルギー</t>
  </si>
  <si>
    <t>重量</t>
    <rPh sb="0" eb="2">
      <t>ジュウリョウ</t>
    </rPh>
    <phoneticPr fontId="4"/>
  </si>
  <si>
    <t>重量を把握していない</t>
    <rPh sb="0" eb="2">
      <t>ジュウリョウ</t>
    </rPh>
    <rPh sb="3" eb="5">
      <t>ハアク</t>
    </rPh>
    <phoneticPr fontId="4"/>
  </si>
  <si>
    <t>公表している説明書（取説等）</t>
    <rPh sb="0" eb="2">
      <t>コウヒョウ</t>
    </rPh>
    <rPh sb="6" eb="9">
      <t>セツメイショ</t>
    </rPh>
    <rPh sb="10" eb="11">
      <t>ト</t>
    </rPh>
    <rPh sb="11" eb="12">
      <t>セツ</t>
    </rPh>
    <rPh sb="12" eb="13">
      <t>トウ</t>
    </rPh>
    <phoneticPr fontId="4"/>
  </si>
  <si>
    <t>省トナーモード（標準装備）</t>
    <rPh sb="0" eb="1">
      <t>ショウ</t>
    </rPh>
    <rPh sb="8" eb="10">
      <t>ヒョウジュン</t>
    </rPh>
    <rPh sb="10" eb="12">
      <t>ソウビ</t>
    </rPh>
    <phoneticPr fontId="4"/>
  </si>
  <si>
    <t>なし</t>
    <phoneticPr fontId="4"/>
  </si>
  <si>
    <t>＜改善率＞</t>
    <rPh sb="1" eb="3">
      <t>カイゼン</t>
    </rPh>
    <rPh sb="3" eb="4">
      <t>リツ</t>
    </rPh>
    <phoneticPr fontId="4"/>
  </si>
  <si>
    <t>改善率の
算出基礎</t>
    <rPh sb="0" eb="2">
      <t>カイゼン</t>
    </rPh>
    <rPh sb="2" eb="3">
      <t>リツ</t>
    </rPh>
    <rPh sb="5" eb="7">
      <t>サンシュツ</t>
    </rPh>
    <rPh sb="7" eb="9">
      <t>キソ</t>
    </rPh>
    <phoneticPr fontId="4"/>
  </si>
  <si>
    <t>省エネルギー</t>
    <phoneticPr fontId="4"/>
  </si>
  <si>
    <t>ファクター１．３以上</t>
    <rPh sb="8" eb="10">
      <t>イジョウ</t>
    </rPh>
    <phoneticPr fontId="4"/>
  </si>
  <si>
    <t>ファクター１．０超、１．３未満</t>
    <rPh sb="8" eb="9">
      <t>コ</t>
    </rPh>
    <rPh sb="13" eb="15">
      <t>ミマン</t>
    </rPh>
    <phoneticPr fontId="4"/>
  </si>
  <si>
    <t>ファクター１．０または申請機種のデータあり</t>
    <rPh sb="11" eb="13">
      <t>シンセイ</t>
    </rPh>
    <rPh sb="13" eb="15">
      <t>キシュ</t>
    </rPh>
    <phoneticPr fontId="4"/>
  </si>
  <si>
    <t>申請機種のデータなし</t>
    <rPh sb="0" eb="2">
      <t>シンセイ</t>
    </rPh>
    <rPh sb="2" eb="4">
      <t>キシュ</t>
    </rPh>
    <phoneticPr fontId="4"/>
  </si>
  <si>
    <t>公表している説明書（取説等）
改善率算出基礎</t>
    <rPh sb="0" eb="2">
      <t>コウヒョウ</t>
    </rPh>
    <rPh sb="6" eb="9">
      <t>セツメイショ</t>
    </rPh>
    <rPh sb="10" eb="11">
      <t>ト</t>
    </rPh>
    <rPh sb="11" eb="12">
      <t>セツ</t>
    </rPh>
    <rPh sb="12" eb="13">
      <t>トウ</t>
    </rPh>
    <rPh sb="15" eb="17">
      <t>カイゼン</t>
    </rPh>
    <rPh sb="17" eb="18">
      <t>リツ</t>
    </rPh>
    <rPh sb="18" eb="20">
      <t>サンシュツ</t>
    </rPh>
    <rPh sb="20" eb="22">
      <t>キソ</t>
    </rPh>
    <phoneticPr fontId="4"/>
  </si>
  <si>
    <t>物質循環</t>
    <rPh sb="0" eb="2">
      <t>ブッシツ</t>
    </rPh>
    <rPh sb="2" eb="4">
      <t>ジュンカン</t>
    </rPh>
    <phoneticPr fontId="4"/>
  </si>
  <si>
    <t>部品のサポート期間</t>
    <rPh sb="0" eb="2">
      <t>ブヒン</t>
    </rPh>
    <rPh sb="7" eb="9">
      <t>キカン</t>
    </rPh>
    <phoneticPr fontId="4"/>
  </si>
  <si>
    <t>製造終了後７年以上</t>
    <rPh sb="6" eb="9">
      <t>ネンイジョウ</t>
    </rPh>
    <phoneticPr fontId="4"/>
  </si>
  <si>
    <t>不使用</t>
    <rPh sb="0" eb="3">
      <t>フシヨウ</t>
    </rPh>
    <phoneticPr fontId="4"/>
  </si>
  <si>
    <t>リサイクル</t>
    <phoneticPr fontId="4"/>
  </si>
  <si>
    <t>リサイクルパスポートの様式に準じたもの</t>
    <rPh sb="11" eb="13">
      <t>ヨウシキ</t>
    </rPh>
    <rPh sb="14" eb="15">
      <t>ジュン</t>
    </rPh>
    <phoneticPr fontId="4"/>
  </si>
  <si>
    <t>作業環境</t>
    <rPh sb="0" eb="2">
      <t>サギョウ</t>
    </rPh>
    <rPh sb="2" eb="4">
      <t>カンキョウ</t>
    </rPh>
    <phoneticPr fontId="4"/>
  </si>
  <si>
    <t>曝露対策</t>
    <rPh sb="0" eb="2">
      <t>バクロ</t>
    </rPh>
    <rPh sb="2" eb="4">
      <t>タイサク</t>
    </rPh>
    <phoneticPr fontId="4"/>
  </si>
  <si>
    <t>騒音・振動の発生抑制</t>
    <rPh sb="0" eb="2">
      <t>ソウオン</t>
    </rPh>
    <rPh sb="3" eb="5">
      <t>シンドウ</t>
    </rPh>
    <rPh sb="6" eb="8">
      <t>ハッセイ</t>
    </rPh>
    <rPh sb="8" eb="10">
      <t>ヨクセイ</t>
    </rPh>
    <phoneticPr fontId="4"/>
  </si>
  <si>
    <t>７０ｄＢ未満</t>
    <rPh sb="4" eb="6">
      <t>ミマン</t>
    </rPh>
    <phoneticPr fontId="4"/>
  </si>
  <si>
    <t>８０ｄＢ未満</t>
    <rPh sb="4" eb="6">
      <t>ミマン</t>
    </rPh>
    <phoneticPr fontId="4"/>
  </si>
  <si>
    <t>８５ｄＢ未満</t>
    <rPh sb="4" eb="6">
      <t>ミマン</t>
    </rPh>
    <phoneticPr fontId="4"/>
  </si>
  <si>
    <t>取組の継続性・改善性</t>
    <rPh sb="7" eb="9">
      <t>カイゼン</t>
    </rPh>
    <rPh sb="9" eb="10">
      <t>セイ</t>
    </rPh>
    <phoneticPr fontId="4"/>
  </si>
  <si>
    <t>取組の継続性</t>
    <phoneticPr fontId="4"/>
  </si>
  <si>
    <t>ＧＰ資機材認定制度への会員登録とラベル表示</t>
    <phoneticPr fontId="4"/>
  </si>
  <si>
    <t>－</t>
    <phoneticPr fontId="4"/>
  </si>
  <si>
    <t>ＧＰ資機材認定制度に不参加の場合は認定を受けられない</t>
    <rPh sb="14" eb="16">
      <t>バアイ</t>
    </rPh>
    <rPh sb="17" eb="19">
      <t>ニンテイ</t>
    </rPh>
    <rPh sb="20" eb="21">
      <t>ウ</t>
    </rPh>
    <phoneticPr fontId="4"/>
  </si>
  <si>
    <t>合計点</t>
  </si>
  <si>
    <t>スター数→</t>
    <rPh sb="3" eb="4">
      <t>スウ</t>
    </rPh>
    <phoneticPr fontId="4"/>
  </si>
  <si>
    <t>☆合計点を製品一覧表に記入して下さい。
　必須項目はそれぞれ１点とし、どれかひとつでも達成していない場合は、認定されません。</t>
  </si>
  <si>
    <t>☆グリーン基準評価は、該当するセルを右の色で塗りつぶしてください。</t>
    <rPh sb="5" eb="7">
      <t>キジュン</t>
    </rPh>
    <rPh sb="7" eb="9">
      <t>ヒョウカ</t>
    </rPh>
    <rPh sb="11" eb="13">
      <t>ガイトウ</t>
    </rPh>
    <rPh sb="18" eb="19">
      <t>ミギ</t>
    </rPh>
    <rPh sb="20" eb="21">
      <t>イロ</t>
    </rPh>
    <rPh sb="22" eb="23">
      <t>ヌ</t>
    </rPh>
    <phoneticPr fontId="4"/>
  </si>
  <si>
    <t>８５ｄＢ以上</t>
    <rPh sb="4" eb="6">
      <t>イジョウ</t>
    </rPh>
    <phoneticPr fontId="4"/>
  </si>
  <si>
    <t>なし</t>
    <phoneticPr fontId="4"/>
  </si>
  <si>
    <t>「古紙リサイクル適性ランクリスト」がA</t>
    <phoneticPr fontId="4"/>
  </si>
  <si>
    <t>データなし</t>
    <phoneticPr fontId="4"/>
  </si>
  <si>
    <t>温室効果ガス削減の取組</t>
  </si>
  <si>
    <t xml:space="preserve">省資源に向けた重量削減のため、重量の把握、構成部品の材質別重量の把握と公開を評価する。
</t>
    <rPh sb="0" eb="3">
      <t>ショウシゲン</t>
    </rPh>
    <rPh sb="4" eb="5">
      <t>ム</t>
    </rPh>
    <rPh sb="7" eb="9">
      <t>ジュウリョウ</t>
    </rPh>
    <rPh sb="9" eb="11">
      <t>サクゲン</t>
    </rPh>
    <rPh sb="15" eb="17">
      <t>ジュウリョウ</t>
    </rPh>
    <rPh sb="18" eb="20">
      <t>ハアク</t>
    </rPh>
    <rPh sb="21" eb="23">
      <t>コウセイ</t>
    </rPh>
    <rPh sb="23" eb="25">
      <t>ブヒン</t>
    </rPh>
    <rPh sb="26" eb="28">
      <t>ザイシツ</t>
    </rPh>
    <rPh sb="28" eb="29">
      <t>ベツ</t>
    </rPh>
    <rPh sb="29" eb="31">
      <t>ジュウリョウ</t>
    </rPh>
    <rPh sb="32" eb="34">
      <t>ハアク</t>
    </rPh>
    <rPh sb="35" eb="37">
      <t>コウカイ</t>
    </rPh>
    <rPh sb="38" eb="40">
      <t>ヒョウカ</t>
    </rPh>
    <phoneticPr fontId="4"/>
  </si>
  <si>
    <t>90％以上</t>
    <rPh sb="3" eb="5">
      <t>イジョウ</t>
    </rPh>
    <phoneticPr fontId="4"/>
  </si>
  <si>
    <t>65％以上</t>
    <rPh sb="3" eb="5">
      <t>イジョウ</t>
    </rPh>
    <phoneticPr fontId="4"/>
  </si>
  <si>
    <t>損紙の削減
【用紙】</t>
    <rPh sb="0" eb="1">
      <t>ソン</t>
    </rPh>
    <rPh sb="1" eb="2">
      <t>シ</t>
    </rPh>
    <rPh sb="3" eb="5">
      <t>サクゲン</t>
    </rPh>
    <rPh sb="7" eb="9">
      <t>ヨウシ</t>
    </rPh>
    <phoneticPr fontId="4"/>
  </si>
  <si>
    <t>いずれの機能も持たない</t>
    <rPh sb="4" eb="6">
      <t>キノウ</t>
    </rPh>
    <rPh sb="7" eb="8">
      <t>モ</t>
    </rPh>
    <phoneticPr fontId="4"/>
  </si>
  <si>
    <t>色の安定性</t>
    <rPh sb="0" eb="1">
      <t>イロ</t>
    </rPh>
    <rPh sb="2" eb="5">
      <t>アンテイセイ</t>
    </rPh>
    <phoneticPr fontId="4"/>
  </si>
  <si>
    <t>色合わせ</t>
    <rPh sb="0" eb="1">
      <t>イロ</t>
    </rPh>
    <rPh sb="1" eb="2">
      <t>ア</t>
    </rPh>
    <phoneticPr fontId="4"/>
  </si>
  <si>
    <t>色校正/色調整/色変換のキャリブレーションの機能があること</t>
    <rPh sb="0" eb="1">
      <t>イロ</t>
    </rPh>
    <rPh sb="1" eb="3">
      <t>コウセイ</t>
    </rPh>
    <rPh sb="4" eb="5">
      <t>イロ</t>
    </rPh>
    <rPh sb="5" eb="7">
      <t>チョウセイ</t>
    </rPh>
    <rPh sb="8" eb="9">
      <t>イロ</t>
    </rPh>
    <rPh sb="9" eb="11">
      <t>ヘンカン</t>
    </rPh>
    <rPh sb="22" eb="24">
      <t>キノウ</t>
    </rPh>
    <phoneticPr fontId="4"/>
  </si>
  <si>
    <r>
      <t xml:space="preserve">スリープモードの消費電力
</t>
    </r>
    <r>
      <rPr>
        <strike/>
        <sz val="11"/>
        <rFont val="ＭＳ Ｐゴシック"/>
        <family val="3"/>
        <charset val="128"/>
      </rPr>
      <t/>
    </r>
    <rPh sb="8" eb="10">
      <t>ショウヒ</t>
    </rPh>
    <rPh sb="10" eb="12">
      <t>デンリョク</t>
    </rPh>
    <phoneticPr fontId="4"/>
  </si>
  <si>
    <t>V1.1</t>
    <phoneticPr fontId="4"/>
  </si>
  <si>
    <t xml:space="preserve">機器引き渡し時にユーザーに対しサポート期間を示せることを条件とする。
</t>
    <rPh sb="0" eb="2">
      <t>キキ</t>
    </rPh>
    <rPh sb="2" eb="3">
      <t>ヒ</t>
    </rPh>
    <rPh sb="4" eb="5">
      <t>ワタ</t>
    </rPh>
    <rPh sb="6" eb="7">
      <t>ジ</t>
    </rPh>
    <rPh sb="13" eb="14">
      <t>タイ</t>
    </rPh>
    <rPh sb="19" eb="21">
      <t>キカン</t>
    </rPh>
    <rPh sb="22" eb="23">
      <t>シメ</t>
    </rPh>
    <rPh sb="28" eb="30">
      <t>ジョウケン</t>
    </rPh>
    <phoneticPr fontId="4"/>
  </si>
  <si>
    <t xml:space="preserve">国際エナジースター
</t>
    <rPh sb="0" eb="2">
      <t>コクサイ</t>
    </rPh>
    <phoneticPr fontId="4"/>
  </si>
  <si>
    <t>最新版適合</t>
    <phoneticPr fontId="4"/>
  </si>
  <si>
    <t>モーター省エネ化</t>
    <rPh sb="4" eb="5">
      <t>ショウ</t>
    </rPh>
    <rPh sb="7" eb="8">
      <t>カ</t>
    </rPh>
    <phoneticPr fontId="4"/>
  </si>
  <si>
    <t xml:space="preserve">未実施
</t>
    <rPh sb="0" eb="3">
      <t>ミジッシ</t>
    </rPh>
    <phoneticPr fontId="4"/>
  </si>
  <si>
    <t xml:space="preserve">再生プラスチック部品または再使用プラスチック部品の使用
</t>
    <rPh sb="0" eb="2">
      <t>サイセイ</t>
    </rPh>
    <rPh sb="8" eb="10">
      <t>ブヒン</t>
    </rPh>
    <rPh sb="13" eb="16">
      <t>サイシヨウ</t>
    </rPh>
    <rPh sb="22" eb="24">
      <t>ブヒン</t>
    </rPh>
    <rPh sb="25" eb="27">
      <t>シヨウ</t>
    </rPh>
    <phoneticPr fontId="4"/>
  </si>
  <si>
    <t>オゾンの発生</t>
    <rPh sb="4" eb="6">
      <t>ハッセイ</t>
    </rPh>
    <phoneticPr fontId="4"/>
  </si>
  <si>
    <t>本体のみ重量が把握されている</t>
    <rPh sb="0" eb="2">
      <t>ホンタイ</t>
    </rPh>
    <rPh sb="4" eb="6">
      <t>ジュウリョウ</t>
    </rPh>
    <rPh sb="7" eb="9">
      <t>ハアク</t>
    </rPh>
    <phoneticPr fontId="4"/>
  </si>
  <si>
    <t xml:space="preserve">定格電力
または最大消費電力
（システム全体）
</t>
    <rPh sb="0" eb="2">
      <t>テイカク</t>
    </rPh>
    <rPh sb="2" eb="4">
      <t>デンリョク</t>
    </rPh>
    <rPh sb="8" eb="10">
      <t>サイダイ</t>
    </rPh>
    <rPh sb="10" eb="12">
      <t>ショウヒ</t>
    </rPh>
    <rPh sb="12" eb="14">
      <t>デンリョク</t>
    </rPh>
    <rPh sb="20" eb="22">
      <t>ゼンタイ</t>
    </rPh>
    <phoneticPr fontId="4"/>
  </si>
  <si>
    <t>運転時の消費電力
（単位：ｗｈ／枚）
→連続印刷における消費電力</t>
    <rPh sb="0" eb="2">
      <t>ウンテン</t>
    </rPh>
    <rPh sb="2" eb="3">
      <t>ジ</t>
    </rPh>
    <rPh sb="4" eb="6">
      <t>ショウヒ</t>
    </rPh>
    <rPh sb="6" eb="8">
      <t>デンリョク</t>
    </rPh>
    <rPh sb="10" eb="12">
      <t>タンイ</t>
    </rPh>
    <rPh sb="16" eb="17">
      <t>マイ</t>
    </rPh>
    <rPh sb="20" eb="22">
      <t>レンゾク</t>
    </rPh>
    <rPh sb="22" eb="24">
      <t>インサツ</t>
    </rPh>
    <rPh sb="28" eb="30">
      <t>ショウヒ</t>
    </rPh>
    <rPh sb="30" eb="32">
      <t>デンリョク</t>
    </rPh>
    <phoneticPr fontId="4"/>
  </si>
  <si>
    <t>待機時の消費電力
（単位：ｋｗｈ）
　</t>
    <rPh sb="0" eb="2">
      <t>タイキ</t>
    </rPh>
    <rPh sb="2" eb="3">
      <t>ジ</t>
    </rPh>
    <rPh sb="4" eb="6">
      <t>ショウヒ</t>
    </rPh>
    <rPh sb="6" eb="8">
      <t>デンリョク</t>
    </rPh>
    <rPh sb="10" eb="12">
      <t>タンイ</t>
    </rPh>
    <phoneticPr fontId="4"/>
  </si>
  <si>
    <t>ＤＣブラシ付きモーター
または
ACモーターのインバータ化</t>
    <rPh sb="5" eb="6">
      <t>ツ</t>
    </rPh>
    <phoneticPr fontId="4"/>
  </si>
  <si>
    <t>粉塵の発生</t>
    <rPh sb="0" eb="2">
      <t>フンジン</t>
    </rPh>
    <rPh sb="3" eb="5">
      <t>ハッセイ</t>
    </rPh>
    <phoneticPr fontId="4"/>
  </si>
  <si>
    <t>騒音（振動）</t>
    <rPh sb="0" eb="2">
      <t>ソウオン</t>
    </rPh>
    <rPh sb="3" eb="5">
      <t>シンドウ</t>
    </rPh>
    <phoneticPr fontId="4"/>
  </si>
  <si>
    <r>
      <rPr>
        <u/>
        <sz val="11"/>
        <rFont val="ＭＳ Ｐゴシック"/>
        <family val="3"/>
        <charset val="128"/>
      </rPr>
      <t>様式　　　　　</t>
    </r>
    <r>
      <rPr>
        <sz val="11"/>
        <rFont val="ＭＳ Ｐゴシック"/>
        <family val="3"/>
        <charset val="128"/>
      </rPr>
      <t>（非公開）</t>
    </r>
    <rPh sb="0" eb="2">
      <t>ヨウシキ</t>
    </rPh>
    <rPh sb="8" eb="11">
      <t>ヒコウカイ</t>
    </rPh>
    <phoneticPr fontId="4"/>
  </si>
  <si>
    <t>ファクター１．０超、１．３未満</t>
    <phoneticPr fontId="4"/>
  </si>
  <si>
    <t>設定していない</t>
    <rPh sb="0" eb="2">
      <t>セッテイ</t>
    </rPh>
    <phoneticPr fontId="4"/>
  </si>
  <si>
    <t>サポート期間の設定あり（３点）</t>
    <rPh sb="4" eb="6">
      <t>キカン</t>
    </rPh>
    <rPh sb="7" eb="9">
      <t>セッテイ</t>
    </rPh>
    <rPh sb="13" eb="14">
      <t>テン</t>
    </rPh>
    <phoneticPr fontId="4"/>
  </si>
  <si>
    <t>65％未満</t>
    <phoneticPr fontId="4"/>
  </si>
  <si>
    <t>データなし</t>
    <phoneticPr fontId="4"/>
  </si>
  <si>
    <t>機能を持たない</t>
    <rPh sb="0" eb="2">
      <t>キノウ</t>
    </rPh>
    <rPh sb="3" eb="4">
      <t>モ</t>
    </rPh>
    <phoneticPr fontId="4"/>
  </si>
  <si>
    <t>5点の機能を自動で行うこと</t>
    <rPh sb="1" eb="2">
      <t>テン</t>
    </rPh>
    <rPh sb="3" eb="5">
      <t>キノウ</t>
    </rPh>
    <rPh sb="6" eb="8">
      <t>ジドウ</t>
    </rPh>
    <rPh sb="9" eb="10">
      <t>オコナ</t>
    </rPh>
    <phoneticPr fontId="4"/>
  </si>
  <si>
    <t>X方向、Y方向及び表面、裏側に対してそれぞれ独立して位置合わせをする機能がある</t>
    <rPh sb="1" eb="3">
      <t>ホウコウ</t>
    </rPh>
    <rPh sb="5" eb="7">
      <t>ホウコウ</t>
    </rPh>
    <rPh sb="7" eb="8">
      <t>オヨ</t>
    </rPh>
    <rPh sb="9" eb="11">
      <t>ヒョウメン</t>
    </rPh>
    <rPh sb="12" eb="14">
      <t>ウラガワ</t>
    </rPh>
    <rPh sb="15" eb="16">
      <t>タイ</t>
    </rPh>
    <rPh sb="22" eb="24">
      <t>ドクリツ</t>
    </rPh>
    <rPh sb="26" eb="28">
      <t>イチ</t>
    </rPh>
    <rPh sb="28" eb="29">
      <t>ア</t>
    </rPh>
    <rPh sb="34" eb="36">
      <t>キノウ</t>
    </rPh>
    <phoneticPr fontId="4"/>
  </si>
  <si>
    <t>表裏位置合わせをする機能がある</t>
    <rPh sb="0" eb="2">
      <t>ヒョウリ</t>
    </rPh>
    <rPh sb="2" eb="4">
      <t>イチ</t>
    </rPh>
    <rPh sb="4" eb="5">
      <t>ア</t>
    </rPh>
    <rPh sb="10" eb="12">
      <t>キノウ</t>
    </rPh>
    <phoneticPr fontId="4"/>
  </si>
  <si>
    <t>レジスト（用紙の搬送タイミング）合わせ機能がある</t>
    <rPh sb="5" eb="7">
      <t>ヨウシ</t>
    </rPh>
    <rPh sb="8" eb="10">
      <t>ハンソウ</t>
    </rPh>
    <rPh sb="16" eb="17">
      <t>ア</t>
    </rPh>
    <rPh sb="19" eb="21">
      <t>キノウ</t>
    </rPh>
    <phoneticPr fontId="4"/>
  </si>
  <si>
    <t>位置合わせ機能なし</t>
    <rPh sb="0" eb="2">
      <t>イチ</t>
    </rPh>
    <rPh sb="2" eb="3">
      <t>ア</t>
    </rPh>
    <rPh sb="5" eb="7">
      <t>キノウ</t>
    </rPh>
    <phoneticPr fontId="4"/>
  </si>
  <si>
    <t>XYの定義
X方向：用紙の送り方向
Y方向：用紙の送り方向と垂直の方向（スキャン方向）
表裏の定義
先にトナー定着が行われる面を表とする。</t>
    <rPh sb="3" eb="5">
      <t>テイギ</t>
    </rPh>
    <rPh sb="7" eb="9">
      <t>ホウコウ</t>
    </rPh>
    <rPh sb="10" eb="12">
      <t>ヨウシ</t>
    </rPh>
    <rPh sb="13" eb="14">
      <t>オク</t>
    </rPh>
    <rPh sb="15" eb="17">
      <t>ホウコウ</t>
    </rPh>
    <rPh sb="19" eb="21">
      <t>ホウコウ</t>
    </rPh>
    <rPh sb="22" eb="24">
      <t>ヨウシ</t>
    </rPh>
    <rPh sb="25" eb="26">
      <t>オク</t>
    </rPh>
    <rPh sb="27" eb="29">
      <t>ホウコウ</t>
    </rPh>
    <rPh sb="30" eb="32">
      <t>スイチョク</t>
    </rPh>
    <rPh sb="33" eb="35">
      <t>ホウコウ</t>
    </rPh>
    <rPh sb="40" eb="42">
      <t>ホウコウ</t>
    </rPh>
    <rPh sb="45" eb="47">
      <t>ヒョウリ</t>
    </rPh>
    <rPh sb="48" eb="50">
      <t>テイギ</t>
    </rPh>
    <rPh sb="51" eb="52">
      <t>サキ</t>
    </rPh>
    <rPh sb="56" eb="58">
      <t>テイチャク</t>
    </rPh>
    <rPh sb="59" eb="60">
      <t>オコナ</t>
    </rPh>
    <rPh sb="63" eb="64">
      <t>メン</t>
    </rPh>
    <rPh sb="65" eb="66">
      <t>オモテ</t>
    </rPh>
    <phoneticPr fontId="4"/>
  </si>
  <si>
    <t>放散速度：3.0（mg/h)以下</t>
    <rPh sb="14" eb="16">
      <t>イカ</t>
    </rPh>
    <phoneticPr fontId="4"/>
  </si>
  <si>
    <t>放散速度：4.0（mg/h)以下</t>
    <rPh sb="14" eb="16">
      <t>イカ</t>
    </rPh>
    <phoneticPr fontId="4"/>
  </si>
  <si>
    <t>ランニング中の色補正機能がある</t>
    <rPh sb="5" eb="6">
      <t>チュウ</t>
    </rPh>
    <rPh sb="7" eb="8">
      <t>イロ</t>
    </rPh>
    <rPh sb="8" eb="10">
      <t>ホセイ</t>
    </rPh>
    <rPh sb="10" eb="12">
      <t>キノウ</t>
    </rPh>
    <phoneticPr fontId="4"/>
  </si>
  <si>
    <r>
      <t>不使用証明書が発行できる</t>
    </r>
    <r>
      <rPr>
        <sz val="10"/>
        <color indexed="8"/>
        <rFont val="ＭＳ Ｐゴシック"/>
        <family val="3"/>
        <charset val="128"/>
      </rPr>
      <t>（右の物質＋脂肪族塩素化合物、芳香族炭化水素）</t>
    </r>
    <rPh sb="0" eb="1">
      <t>フ</t>
    </rPh>
    <rPh sb="1" eb="3">
      <t>シヨウ</t>
    </rPh>
    <rPh sb="3" eb="6">
      <t>ショウメイショ</t>
    </rPh>
    <rPh sb="7" eb="9">
      <t>ハッコウ</t>
    </rPh>
    <rPh sb="13" eb="14">
      <t>ミギ</t>
    </rPh>
    <rPh sb="15" eb="17">
      <t>ブッシツ</t>
    </rPh>
    <rPh sb="18" eb="20">
      <t>シボウ</t>
    </rPh>
    <rPh sb="20" eb="21">
      <t>ゾク</t>
    </rPh>
    <rPh sb="21" eb="23">
      <t>エンソ</t>
    </rPh>
    <rPh sb="23" eb="26">
      <t>カゴウブツ</t>
    </rPh>
    <rPh sb="27" eb="29">
      <t>ホウコウ</t>
    </rPh>
    <rPh sb="29" eb="30">
      <t>ゾク</t>
    </rPh>
    <rPh sb="30" eb="32">
      <t>タンカ</t>
    </rPh>
    <rPh sb="32" eb="34">
      <t>スイソ</t>
    </rPh>
    <phoneticPr fontId="4"/>
  </si>
  <si>
    <r>
      <t>不使用証明書が発行できる</t>
    </r>
    <r>
      <rPr>
        <sz val="10"/>
        <color indexed="8"/>
        <rFont val="ＭＳ Ｐゴシック"/>
        <family val="3"/>
        <charset val="128"/>
      </rPr>
      <t>（RoHS、REACH制限物質）</t>
    </r>
    <rPh sb="0" eb="1">
      <t>フ</t>
    </rPh>
    <rPh sb="1" eb="3">
      <t>シヨウ</t>
    </rPh>
    <rPh sb="3" eb="6">
      <t>ショウメイショ</t>
    </rPh>
    <rPh sb="7" eb="9">
      <t>ハッコウ</t>
    </rPh>
    <rPh sb="23" eb="25">
      <t>セイゲン</t>
    </rPh>
    <rPh sb="25" eb="27">
      <t>ブッシツ</t>
    </rPh>
    <phoneticPr fontId="4"/>
  </si>
  <si>
    <t>本体＋追加装置（オプション）の全体重量と材質別重量が仕様書、ホームページ等に記載されている</t>
    <rPh sb="0" eb="2">
      <t>ホンタイ</t>
    </rPh>
    <rPh sb="3" eb="5">
      <t>ツイカ</t>
    </rPh>
    <rPh sb="5" eb="7">
      <t>ソウチ</t>
    </rPh>
    <rPh sb="15" eb="17">
      <t>ゼンタイ</t>
    </rPh>
    <rPh sb="17" eb="19">
      <t>ジュウリョウ</t>
    </rPh>
    <rPh sb="20" eb="22">
      <t>ザイシツ</t>
    </rPh>
    <rPh sb="22" eb="23">
      <t>ベツ</t>
    </rPh>
    <rPh sb="23" eb="25">
      <t>ジュウリョウ</t>
    </rPh>
    <rPh sb="26" eb="29">
      <t>シヨウショ</t>
    </rPh>
    <rPh sb="36" eb="37">
      <t>トウ</t>
    </rPh>
    <rPh sb="38" eb="40">
      <t>キサイ</t>
    </rPh>
    <phoneticPr fontId="4"/>
  </si>
  <si>
    <t>本体＋追加装置（オプション）の重量が仕様書、ホームページ等に記載されている</t>
    <rPh sb="0" eb="2">
      <t>ホンタイ</t>
    </rPh>
    <rPh sb="15" eb="17">
      <t>ジュウリョウ</t>
    </rPh>
    <rPh sb="18" eb="21">
      <t>シヨウショ</t>
    </rPh>
    <rPh sb="28" eb="29">
      <t>トウ</t>
    </rPh>
    <rPh sb="30" eb="32">
      <t>キサイ</t>
    </rPh>
    <phoneticPr fontId="4"/>
  </si>
  <si>
    <t>表裏位置あわせ
(初期設定及びランニング設定）</t>
    <rPh sb="0" eb="2">
      <t>ヒョウリ</t>
    </rPh>
    <rPh sb="2" eb="4">
      <t>イチ</t>
    </rPh>
    <rPh sb="9" eb="11">
      <t>ショキ</t>
    </rPh>
    <rPh sb="11" eb="13">
      <t>セッテイ</t>
    </rPh>
    <rPh sb="13" eb="14">
      <t>オヨ</t>
    </rPh>
    <rPh sb="20" eb="22">
      <t>セッテイ</t>
    </rPh>
    <phoneticPr fontId="4"/>
  </si>
  <si>
    <t>V1.1の上位</t>
    <rPh sb="5" eb="7">
      <t>ジョウイ</t>
    </rPh>
    <phoneticPr fontId="4"/>
  </si>
  <si>
    <t>ブラシレスＤＣモーター
または
高効率ACモーター</t>
    <rPh sb="16" eb="19">
      <t>コウコウリツ</t>
    </rPh>
    <phoneticPr fontId="4"/>
  </si>
  <si>
    <t>ACモーター：高効率ACモーター
DCモーター：ブラシレスDCモーター（ステッピングモーター・DCサーボモーター）</t>
    <rPh sb="7" eb="10">
      <t>コウコウリツ</t>
    </rPh>
    <phoneticPr fontId="4"/>
  </si>
  <si>
    <r>
      <t>温室効果ガスの見える化</t>
    </r>
    <r>
      <rPr>
        <strike/>
        <sz val="11"/>
        <color indexed="8"/>
        <rFont val="ＭＳ Ｐゴシック"/>
        <family val="3"/>
        <charset val="128"/>
      </rPr>
      <t xml:space="preserve">
</t>
    </r>
    <rPh sb="0" eb="1">
      <t>オン</t>
    </rPh>
    <rPh sb="1" eb="2">
      <t>シツ</t>
    </rPh>
    <rPh sb="2" eb="4">
      <t>コウカ</t>
    </rPh>
    <rPh sb="7" eb="8">
      <t>ミ</t>
    </rPh>
    <rPh sb="10" eb="11">
      <t>カ</t>
    </rPh>
    <phoneticPr fontId="4"/>
  </si>
  <si>
    <r>
      <t>製品の温室効果ガスの排出量を公開してる</t>
    </r>
    <r>
      <rPr>
        <strike/>
        <sz val="11"/>
        <color indexed="8"/>
        <rFont val="ＭＳ Ｐゴシック"/>
        <family val="3"/>
        <charset val="128"/>
      </rPr>
      <t xml:space="preserve">
</t>
    </r>
    <rPh sb="0" eb="2">
      <t>セイヒン</t>
    </rPh>
    <rPh sb="3" eb="4">
      <t>オン</t>
    </rPh>
    <rPh sb="4" eb="5">
      <t>シツ</t>
    </rPh>
    <rPh sb="5" eb="7">
      <t>コウカ</t>
    </rPh>
    <rPh sb="10" eb="12">
      <t>ハイシュツ</t>
    </rPh>
    <rPh sb="12" eb="13">
      <t>リョウ</t>
    </rPh>
    <rPh sb="14" eb="16">
      <t>コウカイ</t>
    </rPh>
    <phoneticPr fontId="4"/>
  </si>
  <si>
    <r>
      <rPr>
        <sz val="11"/>
        <color indexed="8"/>
        <rFont val="ＭＳ Ｐゴシック"/>
        <family val="3"/>
        <charset val="128"/>
      </rPr>
      <t>自社内で評価しているが非公開</t>
    </r>
    <r>
      <rPr>
        <strike/>
        <sz val="11"/>
        <color indexed="8"/>
        <rFont val="ＭＳ Ｐゴシック"/>
        <family val="3"/>
        <charset val="128"/>
      </rPr>
      <t xml:space="preserve">
</t>
    </r>
    <rPh sb="0" eb="2">
      <t>ジシャ</t>
    </rPh>
    <rPh sb="2" eb="3">
      <t>ナイ</t>
    </rPh>
    <rPh sb="4" eb="6">
      <t>ヒョウカ</t>
    </rPh>
    <rPh sb="11" eb="14">
      <t>ヒコウカイ</t>
    </rPh>
    <phoneticPr fontId="4"/>
  </si>
  <si>
    <r>
      <rPr>
        <sz val="11"/>
        <color indexed="8"/>
        <rFont val="ＭＳ Ｐゴシック"/>
        <family val="3"/>
        <charset val="128"/>
      </rPr>
      <t>25gを超える部品の1つが再生プラスチック部品または再使用プラスチック部品を使用している</t>
    </r>
    <r>
      <rPr>
        <strike/>
        <sz val="11"/>
        <color indexed="8"/>
        <rFont val="ＭＳ Ｐゴシック"/>
        <family val="3"/>
        <charset val="128"/>
      </rPr>
      <t xml:space="preserve">
</t>
    </r>
    <rPh sb="4" eb="5">
      <t>コ</t>
    </rPh>
    <rPh sb="7" eb="9">
      <t>ブヒン</t>
    </rPh>
    <rPh sb="13" eb="15">
      <t>サイセイ</t>
    </rPh>
    <rPh sb="21" eb="23">
      <t>ブヒン</t>
    </rPh>
    <rPh sb="26" eb="29">
      <t>サイシヨウ</t>
    </rPh>
    <rPh sb="35" eb="37">
      <t>ブヒン</t>
    </rPh>
    <rPh sb="38" eb="40">
      <t>シヨウ</t>
    </rPh>
    <phoneticPr fontId="4"/>
  </si>
  <si>
    <r>
      <rPr>
        <sz val="11"/>
        <color indexed="8"/>
        <rFont val="ＭＳ Ｐゴシック"/>
        <family val="3"/>
        <charset val="128"/>
      </rPr>
      <t>少なくとも部品の1つが再生プラスチック部品または再使用プラスチック部品を使用している。</t>
    </r>
    <r>
      <rPr>
        <strike/>
        <sz val="11"/>
        <color indexed="8"/>
        <rFont val="ＭＳ Ｐゴシック"/>
        <family val="3"/>
        <charset val="128"/>
      </rPr>
      <t xml:space="preserve">
</t>
    </r>
    <rPh sb="0" eb="1">
      <t>スク</t>
    </rPh>
    <rPh sb="5" eb="7">
      <t>ブヒン</t>
    </rPh>
    <rPh sb="11" eb="13">
      <t>サイセイ</t>
    </rPh>
    <rPh sb="19" eb="21">
      <t>ブヒン</t>
    </rPh>
    <rPh sb="24" eb="27">
      <t>サイシヨウ</t>
    </rPh>
    <rPh sb="33" eb="35">
      <t>ブヒン</t>
    </rPh>
    <rPh sb="36" eb="38">
      <t>シヨウ</t>
    </rPh>
    <phoneticPr fontId="4"/>
  </si>
  <si>
    <t>ドラム（感光体）トナー容器、トナーの回収システム</t>
    <rPh sb="4" eb="7">
      <t>カンコウタイ</t>
    </rPh>
    <phoneticPr fontId="4"/>
  </si>
  <si>
    <r>
      <rPr>
        <sz val="11"/>
        <color indexed="8"/>
        <rFont val="ＭＳ Ｐゴシック"/>
        <family val="3"/>
        <charset val="128"/>
      </rPr>
      <t>リサイクル証明を発行している</t>
    </r>
    <r>
      <rPr>
        <strike/>
        <sz val="11"/>
        <color indexed="8"/>
        <rFont val="ＭＳ Ｐゴシック"/>
        <family val="3"/>
        <charset val="128"/>
      </rPr>
      <t xml:space="preserve">
</t>
    </r>
    <rPh sb="5" eb="7">
      <t>ショウメイ</t>
    </rPh>
    <rPh sb="8" eb="10">
      <t>ハッコウ</t>
    </rPh>
    <phoneticPr fontId="4"/>
  </si>
  <si>
    <t>概要説明書には、実施例等を記載すること。
GP認定工場評価基準（グリーン基準に順ずる）</t>
    <rPh sb="0" eb="2">
      <t>ガイヨウ</t>
    </rPh>
    <rPh sb="2" eb="5">
      <t>セツメイショ</t>
    </rPh>
    <rPh sb="8" eb="10">
      <t>ジッシ</t>
    </rPh>
    <rPh sb="10" eb="12">
      <t>レイトウ</t>
    </rPh>
    <rPh sb="13" eb="15">
      <t>キサイ</t>
    </rPh>
    <rPh sb="23" eb="25">
      <t>ニンテイ</t>
    </rPh>
    <rPh sb="25" eb="27">
      <t>コウジョウ</t>
    </rPh>
    <rPh sb="27" eb="29">
      <t>ヒョウカ</t>
    </rPh>
    <rPh sb="29" eb="31">
      <t>キジュン</t>
    </rPh>
    <rPh sb="36" eb="38">
      <t>キジュン</t>
    </rPh>
    <rPh sb="39" eb="40">
      <t>ジュン</t>
    </rPh>
    <phoneticPr fontId="4"/>
  </si>
  <si>
    <r>
      <rPr>
        <sz val="11"/>
        <color indexed="8"/>
        <rFont val="ＭＳ Ｐゴシック"/>
        <family val="3"/>
        <charset val="128"/>
      </rPr>
      <t>測定データの提供ができる</t>
    </r>
    <r>
      <rPr>
        <strike/>
        <sz val="11"/>
        <color indexed="8"/>
        <rFont val="ＭＳ Ｐゴシック"/>
        <family val="3"/>
        <charset val="128"/>
      </rPr>
      <t xml:space="preserve">
</t>
    </r>
    <rPh sb="0" eb="2">
      <t>ソクテイ</t>
    </rPh>
    <rPh sb="6" eb="8">
      <t>テイキョウ</t>
    </rPh>
    <phoneticPr fontId="4"/>
  </si>
  <si>
    <r>
      <rPr>
        <sz val="11"/>
        <color indexed="8"/>
        <rFont val="ＭＳ Ｐゴシック"/>
        <family val="3"/>
        <charset val="128"/>
      </rPr>
      <t>測定データの提供ができる</t>
    </r>
    <r>
      <rPr>
        <strike/>
        <sz val="11"/>
        <color indexed="8"/>
        <rFont val="ＭＳ Ｐゴシック"/>
        <family val="3"/>
        <charset val="128"/>
      </rPr>
      <t xml:space="preserve">
</t>
    </r>
    <rPh sb="6" eb="8">
      <t>テイキョウ</t>
    </rPh>
    <phoneticPr fontId="4"/>
  </si>
  <si>
    <t>三相電源の場合は3点とする。
(エナジースター基準対象外のため)</t>
    <rPh sb="0" eb="2">
      <t>サンソウ</t>
    </rPh>
    <rPh sb="2" eb="4">
      <t>デンゲン</t>
    </rPh>
    <rPh sb="5" eb="7">
      <t>バアイ</t>
    </rPh>
    <rPh sb="9" eb="10">
      <t>テン</t>
    </rPh>
    <rPh sb="23" eb="25">
      <t>キジュン</t>
    </rPh>
    <rPh sb="25" eb="28">
      <t>タイショウガイ</t>
    </rPh>
    <phoneticPr fontId="4"/>
  </si>
  <si>
    <t>・ジョブ（印刷）前の色合わせ調整機能を評価対象とする。
・目標色設定機能：プロファイル読み込みなど
・色合わせ要因補正機能：キャリブレーション、用紙別調整など
・モノクロ機はこの項目を3点とする。</t>
    <rPh sb="5" eb="6">
      <t>イン</t>
    </rPh>
    <rPh sb="6" eb="7">
      <t>サツ</t>
    </rPh>
    <rPh sb="8" eb="9">
      <t>マエ</t>
    </rPh>
    <rPh sb="10" eb="11">
      <t>イロ</t>
    </rPh>
    <rPh sb="11" eb="12">
      <t>ア</t>
    </rPh>
    <rPh sb="14" eb="16">
      <t>チョウセイ</t>
    </rPh>
    <rPh sb="16" eb="18">
      <t>キノウ</t>
    </rPh>
    <rPh sb="19" eb="21">
      <t>ヒョウカ</t>
    </rPh>
    <rPh sb="21" eb="23">
      <t>タイショウ</t>
    </rPh>
    <rPh sb="29" eb="31">
      <t>モクヒョウ</t>
    </rPh>
    <rPh sb="31" eb="32">
      <t>イロ</t>
    </rPh>
    <rPh sb="32" eb="34">
      <t>セッテイ</t>
    </rPh>
    <rPh sb="34" eb="36">
      <t>キノウ</t>
    </rPh>
    <rPh sb="43" eb="44">
      <t>ヨ</t>
    </rPh>
    <rPh sb="45" eb="46">
      <t>コ</t>
    </rPh>
    <rPh sb="51" eb="52">
      <t>イロ</t>
    </rPh>
    <rPh sb="52" eb="53">
      <t>ア</t>
    </rPh>
    <rPh sb="55" eb="57">
      <t>ヨウイン</t>
    </rPh>
    <rPh sb="57" eb="59">
      <t>ホセイ</t>
    </rPh>
    <rPh sb="59" eb="61">
      <t>キノウ</t>
    </rPh>
    <rPh sb="72" eb="74">
      <t>ヨウシ</t>
    </rPh>
    <rPh sb="74" eb="75">
      <t>ベツ</t>
    </rPh>
    <rPh sb="75" eb="77">
      <t>チョウセイ</t>
    </rPh>
    <rPh sb="85" eb="86">
      <t>キ</t>
    </rPh>
    <rPh sb="89" eb="91">
      <t>コウモク</t>
    </rPh>
    <rPh sb="93" eb="94">
      <t>テン</t>
    </rPh>
    <phoneticPr fontId="4"/>
  </si>
  <si>
    <t>安衛法著しい騒音職場(消音障害防止のガイドライン)になる。
※基546号　平成4年10月1日
→上市時出荷検査時のデータに準ずる
・A特性放射音圧レベルで評価
・測定方法はJIS X 7779の箇条8に従う。その場合はバイスタンダ位置（作業オペレーター位置周囲1メートル前後）に適用する。</t>
    <rPh sb="0" eb="1">
      <t>アン</t>
    </rPh>
    <rPh sb="1" eb="2">
      <t>エイ</t>
    </rPh>
    <rPh sb="2" eb="3">
      <t>ホウ</t>
    </rPh>
    <rPh sb="3" eb="4">
      <t>イチジル</t>
    </rPh>
    <rPh sb="6" eb="8">
      <t>ソウオン</t>
    </rPh>
    <rPh sb="8" eb="10">
      <t>ショクバ</t>
    </rPh>
    <rPh sb="11" eb="13">
      <t>ショウオン</t>
    </rPh>
    <rPh sb="13" eb="15">
      <t>ショウガイ</t>
    </rPh>
    <rPh sb="15" eb="17">
      <t>ボウシ</t>
    </rPh>
    <rPh sb="31" eb="32">
      <t>キ</t>
    </rPh>
    <rPh sb="35" eb="36">
      <t>ゴウ</t>
    </rPh>
    <rPh sb="37" eb="39">
      <t>ヘイセイ</t>
    </rPh>
    <rPh sb="40" eb="41">
      <t>ネン</t>
    </rPh>
    <rPh sb="43" eb="44">
      <t>ガツ</t>
    </rPh>
    <rPh sb="45" eb="46">
      <t>ヒ</t>
    </rPh>
    <rPh sb="48" eb="49">
      <t>ウエ</t>
    </rPh>
    <rPh sb="49" eb="50">
      <t>シ</t>
    </rPh>
    <rPh sb="50" eb="51">
      <t>トキ</t>
    </rPh>
    <rPh sb="51" eb="53">
      <t>シュッカ</t>
    </rPh>
    <rPh sb="53" eb="55">
      <t>ケンサ</t>
    </rPh>
    <rPh sb="55" eb="56">
      <t>ジ</t>
    </rPh>
    <rPh sb="61" eb="62">
      <t>ジュン</t>
    </rPh>
    <rPh sb="67" eb="68">
      <t>トク</t>
    </rPh>
    <rPh sb="68" eb="69">
      <t>セイ</t>
    </rPh>
    <rPh sb="69" eb="71">
      <t>ホウシャ</t>
    </rPh>
    <rPh sb="71" eb="72">
      <t>オン</t>
    </rPh>
    <rPh sb="72" eb="73">
      <t>アツ</t>
    </rPh>
    <rPh sb="77" eb="79">
      <t>ヒョウカ</t>
    </rPh>
    <rPh sb="81" eb="83">
      <t>ソクテイ</t>
    </rPh>
    <rPh sb="83" eb="85">
      <t>ホウホウ</t>
    </rPh>
    <rPh sb="97" eb="99">
      <t>カジョウ</t>
    </rPh>
    <rPh sb="101" eb="102">
      <t>シタガ</t>
    </rPh>
    <rPh sb="106" eb="108">
      <t>バアイ</t>
    </rPh>
    <rPh sb="115" eb="117">
      <t>イチ</t>
    </rPh>
    <rPh sb="118" eb="120">
      <t>サギョウ</t>
    </rPh>
    <rPh sb="126" eb="128">
      <t>イチ</t>
    </rPh>
    <rPh sb="128" eb="130">
      <t>シュウイ</t>
    </rPh>
    <rPh sb="135" eb="137">
      <t>ゼンゴ</t>
    </rPh>
    <rPh sb="139" eb="141">
      <t>テキヨウ</t>
    </rPh>
    <phoneticPr fontId="4"/>
  </si>
  <si>
    <t>「古紙リサイクル適性ランクリスト」がB</t>
    <rPh sb="1" eb="3">
      <t>コシ</t>
    </rPh>
    <rPh sb="8" eb="10">
      <t>テキセイ</t>
    </rPh>
    <phoneticPr fontId="4"/>
  </si>
  <si>
    <t>古紙リサイクル適性ランクリスト（2014年9月3日改定）</t>
    <rPh sb="0" eb="2">
      <t>コシ</t>
    </rPh>
    <rPh sb="7" eb="9">
      <t>テキセイ</t>
    </rPh>
    <rPh sb="20" eb="21">
      <t>ネン</t>
    </rPh>
    <rPh sb="22" eb="23">
      <t>ガツ</t>
    </rPh>
    <rPh sb="24" eb="25">
      <t>ヒ</t>
    </rPh>
    <rPh sb="25" eb="27">
      <t>カイテイ</t>
    </rPh>
    <phoneticPr fontId="4"/>
  </si>
  <si>
    <t>放散速度はブルーエンジェルＲＡＬ-ＵＺ171に基づき得られた値</t>
    <rPh sb="0" eb="2">
      <t>ホウサン</t>
    </rPh>
    <rPh sb="2" eb="4">
      <t>ソクド</t>
    </rPh>
    <rPh sb="23" eb="24">
      <t>モト</t>
    </rPh>
    <rPh sb="26" eb="27">
      <t>エ</t>
    </rPh>
    <rPh sb="30" eb="31">
      <t>アタイ</t>
    </rPh>
    <phoneticPr fontId="4"/>
  </si>
  <si>
    <t>放散速度はブルーエンジェルＲＡＬ-ＵＺ172に基づき得られた値</t>
    <rPh sb="0" eb="2">
      <t>ホウサン</t>
    </rPh>
    <rPh sb="2" eb="4">
      <t>ソクド</t>
    </rPh>
    <rPh sb="23" eb="24">
      <t>モト</t>
    </rPh>
    <rPh sb="26" eb="27">
      <t>エ</t>
    </rPh>
    <rPh sb="30" eb="31">
      <t>アタイ</t>
    </rPh>
    <phoneticPr fontId="4"/>
  </si>
  <si>
    <t>市場からの回収した樹脂を使用した再生樹脂の使用を評価することで、資源循環への寄与を評価していく。
→使用の樹脂中の再生樹脂の使用率（重量ベース）
→製品の評価であり、市場からの回収をベースにする（工場からの回収は含まない）
→リサイクルパスポートの様式に準じたもの（日印産連作成の様式を使用
→ただし設計段階でリサイクル材を把握し尚且つ廃棄業者のエビデンスを有する場合この限りではない。</t>
    <rPh sb="0" eb="2">
      <t>シジョウ</t>
    </rPh>
    <rPh sb="5" eb="7">
      <t>カイシュウ</t>
    </rPh>
    <rPh sb="9" eb="11">
      <t>ジュシ</t>
    </rPh>
    <rPh sb="12" eb="14">
      <t>シヨウ</t>
    </rPh>
    <rPh sb="16" eb="18">
      <t>サイセイ</t>
    </rPh>
    <rPh sb="18" eb="20">
      <t>ジュシ</t>
    </rPh>
    <rPh sb="21" eb="23">
      <t>シヨウ</t>
    </rPh>
    <rPh sb="24" eb="26">
      <t>ヒョウカ</t>
    </rPh>
    <rPh sb="32" eb="34">
      <t>シゲン</t>
    </rPh>
    <rPh sb="34" eb="36">
      <t>ジュンカン</t>
    </rPh>
    <rPh sb="38" eb="40">
      <t>キヨ</t>
    </rPh>
    <rPh sb="41" eb="43">
      <t>ヒョウカ</t>
    </rPh>
    <rPh sb="50" eb="52">
      <t>シヨウ</t>
    </rPh>
    <rPh sb="53" eb="56">
      <t>ジュシチュウ</t>
    </rPh>
    <rPh sb="57" eb="59">
      <t>サイセイ</t>
    </rPh>
    <rPh sb="59" eb="61">
      <t>ジュシ</t>
    </rPh>
    <rPh sb="62" eb="64">
      <t>シヨウ</t>
    </rPh>
    <rPh sb="64" eb="65">
      <t>リツ</t>
    </rPh>
    <rPh sb="66" eb="68">
      <t>ジュウリョウ</t>
    </rPh>
    <rPh sb="68" eb="69">
      <t>リヨウ</t>
    </rPh>
    <rPh sb="74" eb="76">
      <t>セイヒン</t>
    </rPh>
    <rPh sb="77" eb="79">
      <t>ヒョウカ</t>
    </rPh>
    <rPh sb="83" eb="85">
      <t>シジョウ</t>
    </rPh>
    <rPh sb="88" eb="90">
      <t>カイシュウ</t>
    </rPh>
    <rPh sb="98" eb="100">
      <t>コウジョウ</t>
    </rPh>
    <rPh sb="103" eb="105">
      <t>カイシュウ</t>
    </rPh>
    <rPh sb="106" eb="107">
      <t>フク</t>
    </rPh>
    <rPh sb="124" eb="126">
      <t>ヨウシキ</t>
    </rPh>
    <rPh sb="127" eb="128">
      <t>ジュン</t>
    </rPh>
    <rPh sb="133" eb="135">
      <t>ニチイン</t>
    </rPh>
    <rPh sb="135" eb="136">
      <t>サン</t>
    </rPh>
    <rPh sb="136" eb="137">
      <t>レン</t>
    </rPh>
    <rPh sb="137" eb="139">
      <t>サクセイ</t>
    </rPh>
    <rPh sb="140" eb="142">
      <t>ヨウシキ</t>
    </rPh>
    <rPh sb="143" eb="145">
      <t>シヨウ</t>
    </rPh>
    <rPh sb="150" eb="152">
      <t>セッケイ</t>
    </rPh>
    <rPh sb="152" eb="154">
      <t>ダンカイ</t>
    </rPh>
    <rPh sb="160" eb="161">
      <t>ザイ</t>
    </rPh>
    <rPh sb="162" eb="164">
      <t>ハアク</t>
    </rPh>
    <rPh sb="165" eb="167">
      <t>ナオカ</t>
    </rPh>
    <rPh sb="168" eb="170">
      <t>ハイキ</t>
    </rPh>
    <rPh sb="170" eb="172">
      <t>ギョウシャ</t>
    </rPh>
    <rPh sb="179" eb="180">
      <t>ユウ</t>
    </rPh>
    <rPh sb="182" eb="184">
      <t>バアイ</t>
    </rPh>
    <rPh sb="186" eb="187">
      <t>カギ</t>
    </rPh>
    <phoneticPr fontId="4"/>
  </si>
  <si>
    <t>有害物質対策</t>
    <rPh sb="0" eb="2">
      <t>ユウガイ</t>
    </rPh>
    <rPh sb="2" eb="4">
      <t>ブッシツ</t>
    </rPh>
    <rPh sb="4" eb="6">
      <t>タイサク</t>
    </rPh>
    <phoneticPr fontId="4"/>
  </si>
  <si>
    <t>※本基準の対象は、 ドライトナー方式の生産用デジタル印刷機
　①無版であること
　②印刷製品の生産用デジタル印刷機
[非該当] 事務用プリンター、コピー機は除く。</t>
    <rPh sb="1" eb="2">
      <t>ホン</t>
    </rPh>
    <rPh sb="2" eb="4">
      <t>キジ</t>
    </rPh>
    <phoneticPr fontId="4"/>
  </si>
  <si>
    <t>印刷における色の変動を抑える機能。
モノクロ機に関してはカラー関連以外の機能を評価
・カラーレジスト：各色のドットがずれることによる再現色変動。
・用紙や環境（温湿度）等外的要因：用紙種類や温湿度の変化による再現色の変動。外的変動に応じた色濃度の変化
・機械経時変化要因：経時によりゼログラフィック作像に関する各種制御状態が変動、これを要因とする再現色の変動</t>
    <phoneticPr fontId="4"/>
  </si>
  <si>
    <t>環境汚染物質の削減
【企業取組】</t>
    <rPh sb="0" eb="2">
      <t>カンキョウ</t>
    </rPh>
    <rPh sb="2" eb="4">
      <t>オセン</t>
    </rPh>
    <rPh sb="4" eb="6">
      <t>ブッシツ</t>
    </rPh>
    <rPh sb="7" eb="9">
      <t>サクゲン</t>
    </rPh>
    <rPh sb="11" eb="13">
      <t>キギョウ</t>
    </rPh>
    <rPh sb="13" eb="15">
      <t>トリクミ</t>
    </rPh>
    <phoneticPr fontId="4"/>
  </si>
  <si>
    <t>環境汚染物質の削減
【消耗品実績】</t>
    <rPh sb="0" eb="2">
      <t>カンキョウ</t>
    </rPh>
    <rPh sb="2" eb="4">
      <t>オセン</t>
    </rPh>
    <rPh sb="4" eb="6">
      <t>ブッシツ</t>
    </rPh>
    <rPh sb="7" eb="9">
      <t>サクゲン</t>
    </rPh>
    <rPh sb="11" eb="13">
      <t>ショウモウ</t>
    </rPh>
    <rPh sb="13" eb="14">
      <t>ヒン</t>
    </rPh>
    <rPh sb="14" eb="16">
      <t>ジッセキ</t>
    </rPh>
    <phoneticPr fontId="4"/>
  </si>
  <si>
    <t>省資源
【本体】</t>
    <rPh sb="0" eb="3">
      <t>ショウシゲン</t>
    </rPh>
    <rPh sb="5" eb="7">
      <t>ホンタイ</t>
    </rPh>
    <phoneticPr fontId="4"/>
  </si>
  <si>
    <t>省資源
【トナー】</t>
    <rPh sb="0" eb="3">
      <t>ショウシゲン</t>
    </rPh>
    <phoneticPr fontId="4"/>
  </si>
  <si>
    <t>長期使用
【本体】</t>
    <rPh sb="0" eb="2">
      <t>チョウキ</t>
    </rPh>
    <rPh sb="2" eb="4">
      <t>シヨウ</t>
    </rPh>
    <rPh sb="6" eb="8">
      <t>ホンタイ</t>
    </rPh>
    <phoneticPr fontId="4"/>
  </si>
  <si>
    <t>再生材
【本体】</t>
    <rPh sb="0" eb="2">
      <t>サイセイ</t>
    </rPh>
    <rPh sb="2" eb="3">
      <t>ザイ</t>
    </rPh>
    <phoneticPr fontId="4"/>
  </si>
  <si>
    <t>リサイクル
【消耗品実績】</t>
    <rPh sb="7" eb="9">
      <t>ショウモウ</t>
    </rPh>
    <rPh sb="9" eb="10">
      <t>ヒン</t>
    </rPh>
    <rPh sb="10" eb="12">
      <t>ジッセキ</t>
    </rPh>
    <phoneticPr fontId="4"/>
  </si>
  <si>
    <t>リサイクル
【用紙再生】</t>
    <rPh sb="7" eb="9">
      <t>ヨウシ</t>
    </rPh>
    <rPh sb="9" eb="11">
      <t>サイセイ</t>
    </rPh>
    <phoneticPr fontId="4"/>
  </si>
  <si>
    <t>リサイクル
証明書</t>
    <rPh sb="6" eb="8">
      <t>ショウメイ</t>
    </rPh>
    <rPh sb="8" eb="9">
      <t>ショ</t>
    </rPh>
    <phoneticPr fontId="4"/>
  </si>
  <si>
    <t>＊ファクターとは製品の環境効率や改善度の評価に用いる指数であり、評価製品/基準製品の比です。</t>
    <rPh sb="8" eb="10">
      <t>セイヒン</t>
    </rPh>
    <rPh sb="11" eb="13">
      <t>カンキョウ</t>
    </rPh>
    <rPh sb="13" eb="15">
      <t>コウリツ</t>
    </rPh>
    <rPh sb="16" eb="18">
      <t>カイゼン</t>
    </rPh>
    <rPh sb="18" eb="19">
      <t>ド</t>
    </rPh>
    <rPh sb="20" eb="22">
      <t>ヒョウカ</t>
    </rPh>
    <rPh sb="23" eb="24">
      <t>モチ</t>
    </rPh>
    <rPh sb="26" eb="28">
      <t>シスウ</t>
    </rPh>
    <rPh sb="32" eb="34">
      <t>ヒョウカ</t>
    </rPh>
    <rPh sb="34" eb="36">
      <t>セイヒン</t>
    </rPh>
    <rPh sb="37" eb="39">
      <t>キジュン</t>
    </rPh>
    <rPh sb="39" eb="41">
      <t>セイヒン</t>
    </rPh>
    <rPh sb="42" eb="43">
      <t>ヒ</t>
    </rPh>
    <phoneticPr fontId="4"/>
  </si>
  <si>
    <t>製品名</t>
    <rPh sb="0" eb="3">
      <t>セイヒンメイ</t>
    </rPh>
    <phoneticPr fontId="4"/>
  </si>
  <si>
    <t>認定番号</t>
    <rPh sb="0" eb="2">
      <t>ニンテイ</t>
    </rPh>
    <rPh sb="2" eb="4">
      <t>バンゴウ</t>
    </rPh>
    <phoneticPr fontId="4"/>
  </si>
  <si>
    <t>認定年月日</t>
    <rPh sb="0" eb="2">
      <t>ニンテイ</t>
    </rPh>
    <rPh sb="2" eb="5">
      <t>ネンガッピ</t>
    </rPh>
    <phoneticPr fontId="4"/>
  </si>
  <si>
    <t>省資源・省エネルギー</t>
    <rPh sb="0" eb="3">
      <t>ショウシゲン</t>
    </rPh>
    <rPh sb="4" eb="5">
      <t>ショウ</t>
    </rPh>
    <phoneticPr fontId="4"/>
  </si>
  <si>
    <t>取組の
継続性</t>
    <rPh sb="0" eb="2">
      <t>トリクミ</t>
    </rPh>
    <rPh sb="4" eb="7">
      <t>ケイゾクセイ</t>
    </rPh>
    <phoneticPr fontId="4"/>
  </si>
  <si>
    <t>ＧＰ資機材認定証明書
（ＰＤＦ）</t>
    <rPh sb="2" eb="5">
      <t>シキザイ</t>
    </rPh>
    <rPh sb="5" eb="7">
      <t>ニンテイ</t>
    </rPh>
    <rPh sb="7" eb="10">
      <t>ショウメイショ</t>
    </rPh>
    <phoneticPr fontId="4"/>
  </si>
  <si>
    <t xml:space="preserve">メーカー発行内容
証明書（ＰＤＦ）
</t>
    <rPh sb="4" eb="6">
      <t>ハッコウ</t>
    </rPh>
    <rPh sb="6" eb="8">
      <t>ナイヨウ</t>
    </rPh>
    <rPh sb="9" eb="12">
      <t>ショウメイショ</t>
    </rPh>
    <phoneticPr fontId="4"/>
  </si>
  <si>
    <t>省資源</t>
    <rPh sb="0" eb="3">
      <t>ショウシゲン</t>
    </rPh>
    <phoneticPr fontId="4"/>
  </si>
  <si>
    <t>省エネルギー</t>
    <rPh sb="0" eb="1">
      <t>ショウ</t>
    </rPh>
    <phoneticPr fontId="4"/>
  </si>
  <si>
    <t>長期使用</t>
    <rPh sb="0" eb="2">
      <t>チョウキ</t>
    </rPh>
    <rPh sb="2" eb="4">
      <t>シヨウ</t>
    </rPh>
    <phoneticPr fontId="4"/>
  </si>
  <si>
    <t>騒音、振動の発生抑制</t>
    <rPh sb="0" eb="2">
      <t>ソウオン</t>
    </rPh>
    <rPh sb="3" eb="5">
      <t>シンドウ</t>
    </rPh>
    <rPh sb="6" eb="8">
      <t>ハッセイ</t>
    </rPh>
    <rPh sb="8" eb="10">
      <t>ヨクセイ</t>
    </rPh>
    <phoneticPr fontId="4"/>
  </si>
  <si>
    <t>参加登録</t>
    <rPh sb="0" eb="2">
      <t>サンカ</t>
    </rPh>
    <rPh sb="2" eb="4">
      <t>トウロク</t>
    </rPh>
    <phoneticPr fontId="4"/>
  </si>
  <si>
    <t>点数</t>
    <rPh sb="0" eb="2">
      <t>テンスウ</t>
    </rPh>
    <phoneticPr fontId="4"/>
  </si>
  <si>
    <t>損紙の削減</t>
    <rPh sb="0" eb="1">
      <t>ソン</t>
    </rPh>
    <rPh sb="1" eb="2">
      <t>シ</t>
    </rPh>
    <rPh sb="3" eb="5">
      <t>サクゲン</t>
    </rPh>
    <phoneticPr fontId="4"/>
  </si>
  <si>
    <t>温室効果ガス削減の取組</t>
    <rPh sb="0" eb="1">
      <t>オン</t>
    </rPh>
    <rPh sb="1" eb="2">
      <t>シツ</t>
    </rPh>
    <rPh sb="2" eb="4">
      <t>コウカ</t>
    </rPh>
    <rPh sb="6" eb="8">
      <t>サクゲン</t>
    </rPh>
    <rPh sb="9" eb="11">
      <t>トリクミ</t>
    </rPh>
    <phoneticPr fontId="4"/>
  </si>
  <si>
    <t>巻　取</t>
  </si>
  <si>
    <t>枚　葉　</t>
    <rPh sb="0" eb="1">
      <t>マイ</t>
    </rPh>
    <rPh sb="2" eb="3">
      <t>ヨウ</t>
    </rPh>
    <phoneticPr fontId="4"/>
  </si>
  <si>
    <t>モノクロ機</t>
  </si>
  <si>
    <t>カラー機</t>
    <phoneticPr fontId="4"/>
  </si>
  <si>
    <t>トナー、キャリア等の有害物質使用</t>
    <rPh sb="8" eb="9">
      <t>ナド</t>
    </rPh>
    <rPh sb="10" eb="12">
      <t>ユウガイ</t>
    </rPh>
    <rPh sb="12" eb="14">
      <t>ブッシツ</t>
    </rPh>
    <rPh sb="14" eb="16">
      <t>シヨウ</t>
    </rPh>
    <phoneticPr fontId="4"/>
  </si>
  <si>
    <t>企業取組</t>
    <rPh sb="0" eb="2">
      <t>キギョウ</t>
    </rPh>
    <rPh sb="2" eb="4">
      <t>トリクミ</t>
    </rPh>
    <phoneticPr fontId="4"/>
  </si>
  <si>
    <t>消耗品
実績</t>
    <rPh sb="0" eb="2">
      <t>ショウモウ</t>
    </rPh>
    <rPh sb="2" eb="3">
      <t>ヒン</t>
    </rPh>
    <rPh sb="4" eb="6">
      <t>ジッセキ</t>
    </rPh>
    <phoneticPr fontId="4"/>
  </si>
  <si>
    <t>色合わせ</t>
    <rPh sb="0" eb="1">
      <t>イロ</t>
    </rPh>
    <rPh sb="1" eb="2">
      <t>ア</t>
    </rPh>
    <phoneticPr fontId="4"/>
  </si>
  <si>
    <t>色の安定性</t>
    <rPh sb="0" eb="1">
      <t>イロ</t>
    </rPh>
    <rPh sb="2" eb="5">
      <t>アンテイセイ</t>
    </rPh>
    <phoneticPr fontId="4"/>
  </si>
  <si>
    <t>表裏位置あわせ（初期設定及びランニング設定）</t>
    <rPh sb="0" eb="2">
      <t>ヒョウリ</t>
    </rPh>
    <rPh sb="2" eb="4">
      <t>イチ</t>
    </rPh>
    <rPh sb="8" eb="10">
      <t>ショキ</t>
    </rPh>
    <rPh sb="10" eb="12">
      <t>セッテイ</t>
    </rPh>
    <rPh sb="12" eb="13">
      <t>オヨ</t>
    </rPh>
    <rPh sb="19" eb="21">
      <t>セッテイ</t>
    </rPh>
    <phoneticPr fontId="4"/>
  </si>
  <si>
    <t>定格電力または最大消費電力（システム全体）
［ファクター］</t>
    <rPh sb="0" eb="2">
      <t>テイカク</t>
    </rPh>
    <rPh sb="2" eb="4">
      <t>デンリョク</t>
    </rPh>
    <rPh sb="7" eb="9">
      <t>サイダイ</t>
    </rPh>
    <rPh sb="9" eb="11">
      <t>ショウヒ</t>
    </rPh>
    <rPh sb="11" eb="13">
      <t>デンリョク</t>
    </rPh>
    <rPh sb="18" eb="20">
      <t>ゼンタイ</t>
    </rPh>
    <phoneticPr fontId="4"/>
  </si>
  <si>
    <t>スリープモードの消費電力［ファクター］</t>
    <rPh sb="8" eb="10">
      <t>ショウヒ</t>
    </rPh>
    <rPh sb="10" eb="12">
      <t>デンリョク</t>
    </rPh>
    <phoneticPr fontId="4"/>
  </si>
  <si>
    <t>国際エナジースター</t>
    <rPh sb="0" eb="2">
      <t>コクサイ</t>
    </rPh>
    <phoneticPr fontId="4"/>
  </si>
  <si>
    <t>温室効果ガスの見える化</t>
    <rPh sb="0" eb="1">
      <t>オン</t>
    </rPh>
    <rPh sb="1" eb="2">
      <t>シツ</t>
    </rPh>
    <rPh sb="2" eb="4">
      <t>コウカ</t>
    </rPh>
    <rPh sb="7" eb="8">
      <t>ミ</t>
    </rPh>
    <rPh sb="10" eb="11">
      <t>カ</t>
    </rPh>
    <phoneticPr fontId="4"/>
  </si>
  <si>
    <t>再生材</t>
    <rPh sb="0" eb="2">
      <t>サイセイ</t>
    </rPh>
    <rPh sb="2" eb="3">
      <t>ザイ</t>
    </rPh>
    <phoneticPr fontId="4"/>
  </si>
  <si>
    <t>再生プラスチック部品または再使用プラスチック部品の使用</t>
    <rPh sb="0" eb="2">
      <t>サイセイ</t>
    </rPh>
    <rPh sb="8" eb="10">
      <t>ブヒン</t>
    </rPh>
    <rPh sb="13" eb="14">
      <t>サイ</t>
    </rPh>
    <rPh sb="14" eb="16">
      <t>シヨウ</t>
    </rPh>
    <rPh sb="22" eb="24">
      <t>ブヒン</t>
    </rPh>
    <rPh sb="25" eb="27">
      <t>シヨウ</t>
    </rPh>
    <phoneticPr fontId="4"/>
  </si>
  <si>
    <t>部品のリサイクル配慮（リサイクル可能物質使用率-重量ベース）</t>
    <rPh sb="0" eb="2">
      <t>ブヒン</t>
    </rPh>
    <rPh sb="8" eb="10">
      <t>ハイリョ</t>
    </rPh>
    <rPh sb="16" eb="18">
      <t>カノウ</t>
    </rPh>
    <rPh sb="18" eb="20">
      <t>ブッシツ</t>
    </rPh>
    <rPh sb="20" eb="22">
      <t>シヨウ</t>
    </rPh>
    <rPh sb="22" eb="23">
      <t>リツ</t>
    </rPh>
    <rPh sb="24" eb="26">
      <t>ジュウリョウ</t>
    </rPh>
    <phoneticPr fontId="4"/>
  </si>
  <si>
    <t>古紙再生阻害要因の改善
（脱墨性）</t>
    <rPh sb="0" eb="2">
      <t>コシ</t>
    </rPh>
    <rPh sb="2" eb="4">
      <t>サイセイ</t>
    </rPh>
    <rPh sb="4" eb="6">
      <t>ソガイ</t>
    </rPh>
    <rPh sb="6" eb="8">
      <t>ヨウイン</t>
    </rPh>
    <rPh sb="9" eb="11">
      <t>カイゼン</t>
    </rPh>
    <rPh sb="13" eb="14">
      <t>ダツ</t>
    </rPh>
    <rPh sb="14" eb="15">
      <t>スミ</t>
    </rPh>
    <rPh sb="15" eb="16">
      <t>セイ</t>
    </rPh>
    <phoneticPr fontId="4"/>
  </si>
  <si>
    <t>オゾンの発生</t>
    <rPh sb="4" eb="6">
      <t>ハッセイ</t>
    </rPh>
    <phoneticPr fontId="4"/>
  </si>
  <si>
    <t>粉塵の発生</t>
    <rPh sb="0" eb="2">
      <t>フンジン</t>
    </rPh>
    <rPh sb="3" eb="5">
      <t>ハッセイ</t>
    </rPh>
    <phoneticPr fontId="4"/>
  </si>
  <si>
    <t>騒音
（振動）</t>
    <rPh sb="0" eb="2">
      <t>ソウオン</t>
    </rPh>
    <rPh sb="4" eb="6">
      <t>シンドウ</t>
    </rPh>
    <phoneticPr fontId="4"/>
  </si>
  <si>
    <t>デジタル印刷機</t>
    <rPh sb="4" eb="6">
      <t>インサツ</t>
    </rPh>
    <rPh sb="6" eb="7">
      <t>キ</t>
    </rPh>
    <phoneticPr fontId="4"/>
  </si>
  <si>
    <t>登録済み</t>
    <rPh sb="0" eb="2">
      <t>トウロク</t>
    </rPh>
    <rPh sb="2" eb="3">
      <t>ス</t>
    </rPh>
    <phoneticPr fontId="4"/>
  </si>
  <si>
    <t>登録済み</t>
    <phoneticPr fontId="4"/>
  </si>
  <si>
    <t>必須項目
（１点）</t>
    <phoneticPr fontId="4"/>
  </si>
  <si>
    <t>部署名　　　　　　　　　　　　　　　　　　　　　　　　　　　　　　　　　　　　　　　</t>
    <phoneticPr fontId="4"/>
  </si>
  <si>
    <t>役職名</t>
  </si>
  <si>
    <t>　　　　　　　　　　　　　　　　　　　　　　　　印</t>
    <phoneticPr fontId="4"/>
  </si>
  <si>
    <t>氏名</t>
    <phoneticPr fontId="4"/>
  </si>
  <si>
    <t>古紙再生阻害要因の改善（脱墨性）</t>
    <rPh sb="12" eb="13">
      <t>ダツ</t>
    </rPh>
    <rPh sb="13" eb="14">
      <t>ボク</t>
    </rPh>
    <rPh sb="14" eb="15">
      <t>セイ</t>
    </rPh>
    <phoneticPr fontId="4"/>
  </si>
  <si>
    <t>部品のリサイクル配慮（リサイクル可能物質使用率－重量ベース）</t>
    <rPh sb="0" eb="2">
      <t>ブヒン</t>
    </rPh>
    <rPh sb="8" eb="10">
      <t>ハイリョ</t>
    </rPh>
    <rPh sb="16" eb="18">
      <t>カノウ</t>
    </rPh>
    <rPh sb="18" eb="20">
      <t>ブッシツ</t>
    </rPh>
    <rPh sb="20" eb="22">
      <t>シヨウ</t>
    </rPh>
    <rPh sb="22" eb="23">
      <t>リツ</t>
    </rPh>
    <rPh sb="24" eb="26">
      <t>ジュウリョウ</t>
    </rPh>
    <phoneticPr fontId="4"/>
  </si>
  <si>
    <r>
      <rPr>
        <sz val="14"/>
        <color theme="1"/>
        <rFont val="ＭＳ Ｐゴシック"/>
        <family val="3"/>
        <charset val="128"/>
      </rPr>
      <t>選択項目</t>
    </r>
    <r>
      <rPr>
        <sz val="11"/>
        <color theme="1"/>
        <rFont val="ＭＳ Ｐゴシック"/>
        <family val="3"/>
        <charset val="128"/>
      </rPr>
      <t xml:space="preserve">
</t>
    </r>
    <r>
      <rPr>
        <sz val="10"/>
        <color theme="1"/>
        <rFont val="ＭＳ Ｐゴシック"/>
        <family val="3"/>
        <charset val="128"/>
      </rPr>
      <t>該当する項目を選択して下さい</t>
    </r>
    <rPh sb="0" eb="2">
      <t>センタク</t>
    </rPh>
    <rPh sb="2" eb="4">
      <t>コウモク</t>
    </rPh>
    <rPh sb="5" eb="7">
      <t>ガイトウ</t>
    </rPh>
    <rPh sb="9" eb="11">
      <t>コウモク</t>
    </rPh>
    <rPh sb="12" eb="14">
      <t>センタク</t>
    </rPh>
    <rPh sb="16" eb="17">
      <t>クダ</t>
    </rPh>
    <phoneticPr fontId="4"/>
  </si>
  <si>
    <t>グリーン基準評価・配点</t>
    <phoneticPr fontId="4"/>
  </si>
  <si>
    <t xml:space="preserve">
枚葉・巻取</t>
    <rPh sb="1" eb="2">
      <t>マイ</t>
    </rPh>
    <rPh sb="2" eb="3">
      <t>ヨウ</t>
    </rPh>
    <rPh sb="4" eb="6">
      <t>マキト</t>
    </rPh>
    <phoneticPr fontId="4"/>
  </si>
  <si>
    <t xml:space="preserve">
カラー
・モノクロ</t>
    <phoneticPr fontId="4"/>
  </si>
  <si>
    <t>重量（本体＋追加装置）</t>
    <rPh sb="0" eb="2">
      <t>ジュウリョウ</t>
    </rPh>
    <rPh sb="3" eb="4">
      <t>ホン</t>
    </rPh>
    <rPh sb="4" eb="5">
      <t>タイ</t>
    </rPh>
    <rPh sb="6" eb="8">
      <t>ツイカ</t>
    </rPh>
    <rPh sb="8" eb="10">
      <t>ソウチ</t>
    </rPh>
    <phoneticPr fontId="4"/>
  </si>
  <si>
    <t>運転時の消費電力（連続印刷）［ファクター］</t>
    <rPh sb="0" eb="2">
      <t>ウンテン</t>
    </rPh>
    <rPh sb="2" eb="3">
      <t>ジ</t>
    </rPh>
    <rPh sb="4" eb="6">
      <t>ショウヒ</t>
    </rPh>
    <rPh sb="6" eb="8">
      <t>デンリョク</t>
    </rPh>
    <rPh sb="9" eb="11">
      <t>レンゾク</t>
    </rPh>
    <rPh sb="11" eb="13">
      <t>インサツ</t>
    </rPh>
    <phoneticPr fontId="4"/>
  </si>
  <si>
    <t>待機時の消費電力
［ファクター］</t>
    <rPh sb="0" eb="2">
      <t>タイキ</t>
    </rPh>
    <rPh sb="2" eb="3">
      <t>ジ</t>
    </rPh>
    <rPh sb="4" eb="6">
      <t>ショウヒ</t>
    </rPh>
    <rPh sb="6" eb="8">
      <t>デンリョク</t>
    </rPh>
    <phoneticPr fontId="4"/>
  </si>
  <si>
    <t>ドラム（感光体）・トナー容器・トナーの回収システム</t>
    <rPh sb="4" eb="5">
      <t>カン</t>
    </rPh>
    <rPh sb="5" eb="6">
      <t>コウ</t>
    </rPh>
    <rPh sb="6" eb="7">
      <t>タイ</t>
    </rPh>
    <rPh sb="12" eb="14">
      <t>ヨウキ</t>
    </rPh>
    <rPh sb="19" eb="21">
      <t>カイシュウ</t>
    </rPh>
    <phoneticPr fontId="4"/>
  </si>
  <si>
    <t>ばく露対策</t>
    <rPh sb="3" eb="5">
      <t>タイサク</t>
    </rPh>
    <phoneticPr fontId="4"/>
  </si>
  <si>
    <t>印刷資機材グリーン基準及び達成点数表兼認定基準適合証明書（ドライトナー型デジタル印刷機）</t>
    <rPh sb="35" eb="36">
      <t>ガタ</t>
    </rPh>
    <rPh sb="40" eb="43">
      <t>インサツキ</t>
    </rPh>
    <phoneticPr fontId="4"/>
  </si>
  <si>
    <t>※ただし、認定時に販売終了機種は、達成点数に関わらず、☆とする。</t>
    <rPh sb="5" eb="7">
      <t>ニンテイ</t>
    </rPh>
    <rPh sb="7" eb="8">
      <t>ジ</t>
    </rPh>
    <rPh sb="9" eb="11">
      <t>ハンバイ</t>
    </rPh>
    <rPh sb="11" eb="13">
      <t>シュウリョウ</t>
    </rPh>
    <rPh sb="13" eb="15">
      <t>キシュ</t>
    </rPh>
    <rPh sb="17" eb="19">
      <t>タッセイ</t>
    </rPh>
    <rPh sb="19" eb="21">
      <t>テンスウ</t>
    </rPh>
    <rPh sb="22" eb="23">
      <t>カカ</t>
    </rPh>
    <phoneticPr fontId="4"/>
  </si>
  <si>
    <t>※ただし、認定時に販売終了機種は、
　達成点数に関わらず、☆とする。</t>
    <phoneticPr fontId="4"/>
  </si>
  <si>
    <t>すでに販売終了機種は販売終了年度</t>
    <rPh sb="3" eb="5">
      <t>ハンバイ</t>
    </rPh>
    <rPh sb="5" eb="7">
      <t>シュウリョウ</t>
    </rPh>
    <rPh sb="7" eb="9">
      <t>キシュ</t>
    </rPh>
    <rPh sb="10" eb="12">
      <t>ハンバイ</t>
    </rPh>
    <rPh sb="12" eb="14">
      <t>シュウリョウ</t>
    </rPh>
    <rPh sb="14" eb="16">
      <t>ネンド</t>
    </rPh>
    <phoneticPr fontId="4"/>
  </si>
  <si>
    <t>用紙サイズ</t>
    <rPh sb="0" eb="2">
      <t>ヨウシ</t>
    </rPh>
    <phoneticPr fontId="4"/>
  </si>
  <si>
    <t>トナー、キャリア等への有害物質不使用</t>
    <rPh sb="8" eb="9">
      <t>ナド</t>
    </rPh>
    <rPh sb="11" eb="13">
      <t>ユウガイ</t>
    </rPh>
    <rPh sb="13" eb="15">
      <t>ブッシツ</t>
    </rPh>
    <rPh sb="15" eb="18">
      <t>フシヨウ</t>
    </rPh>
    <phoneticPr fontId="4"/>
  </si>
  <si>
    <r>
      <t>資材の有害物質の定義（RoHS、REACH制限物質、脂肪族塩素化合物、芳香族炭化水素</t>
    </r>
    <r>
      <rPr>
        <sz val="11"/>
        <rFont val="ＭＳ Ｐゴシック"/>
        <family val="3"/>
        <charset val="128"/>
      </rPr>
      <t>）</t>
    </r>
    <rPh sb="0" eb="2">
      <t>シザイ</t>
    </rPh>
    <rPh sb="3" eb="5">
      <t>ユウガイ</t>
    </rPh>
    <rPh sb="5" eb="7">
      <t>ブッシツ</t>
    </rPh>
    <rPh sb="8" eb="10">
      <t>テイギ</t>
    </rPh>
    <rPh sb="21" eb="23">
      <t>セイゲン</t>
    </rPh>
    <rPh sb="23" eb="25">
      <t>ブッシツ</t>
    </rPh>
    <rPh sb="26" eb="28">
      <t>シボウ</t>
    </rPh>
    <rPh sb="28" eb="29">
      <t>ゾク</t>
    </rPh>
    <rPh sb="29" eb="31">
      <t>エンソ</t>
    </rPh>
    <rPh sb="31" eb="34">
      <t>カゴウブツ</t>
    </rPh>
    <rPh sb="35" eb="37">
      <t>ホウコウ</t>
    </rPh>
    <rPh sb="37" eb="38">
      <t>ゾク</t>
    </rPh>
    <rPh sb="38" eb="40">
      <t>タンカ</t>
    </rPh>
    <rPh sb="40" eb="42">
      <t>スイソ</t>
    </rPh>
    <phoneticPr fontId="4"/>
  </si>
  <si>
    <r>
      <t>製品の温室効果ガスのライフサイクルアセスメント</t>
    </r>
    <r>
      <rPr>
        <sz val="11"/>
        <rFont val="ＭＳ Ｐゴシック"/>
        <family val="3"/>
        <charset val="128"/>
      </rPr>
      <t>がなされていることを評価する。</t>
    </r>
    <rPh sb="0" eb="2">
      <t>セイヒン</t>
    </rPh>
    <rPh sb="3" eb="4">
      <t>オン</t>
    </rPh>
    <rPh sb="4" eb="5">
      <t>シツ</t>
    </rPh>
    <rPh sb="5" eb="7">
      <t>コウカ</t>
    </rPh>
    <rPh sb="33" eb="35">
      <t>ヒョウカ</t>
    </rPh>
    <phoneticPr fontId="4"/>
  </si>
  <si>
    <r>
      <t>不使用証明書が発行できる</t>
    </r>
    <r>
      <rPr>
        <sz val="10"/>
        <rFont val="ＭＳ Ｐゴシック"/>
        <family val="3"/>
        <charset val="128"/>
      </rPr>
      <t>（右の物質＋脂肪族塩素化合物、芳香族炭化水素）</t>
    </r>
    <rPh sb="0" eb="1">
      <t>フ</t>
    </rPh>
    <rPh sb="1" eb="3">
      <t>シヨウ</t>
    </rPh>
    <rPh sb="3" eb="6">
      <t>ショウメイショ</t>
    </rPh>
    <rPh sb="7" eb="9">
      <t>ハッコウ</t>
    </rPh>
    <rPh sb="13" eb="14">
      <t>ミギ</t>
    </rPh>
    <rPh sb="15" eb="17">
      <t>ブッシツ</t>
    </rPh>
    <rPh sb="18" eb="20">
      <t>シボウ</t>
    </rPh>
    <rPh sb="20" eb="21">
      <t>ゾク</t>
    </rPh>
    <rPh sb="21" eb="23">
      <t>エンソ</t>
    </rPh>
    <rPh sb="23" eb="26">
      <t>カゴウブツ</t>
    </rPh>
    <rPh sb="27" eb="29">
      <t>ホウコウ</t>
    </rPh>
    <rPh sb="29" eb="30">
      <t>ゾク</t>
    </rPh>
    <rPh sb="30" eb="32">
      <t>タンカ</t>
    </rPh>
    <rPh sb="32" eb="34">
      <t>スイソ</t>
    </rPh>
    <phoneticPr fontId="4"/>
  </si>
  <si>
    <r>
      <t>不使用証明書が発行できる</t>
    </r>
    <r>
      <rPr>
        <sz val="10"/>
        <rFont val="ＭＳ Ｐゴシック"/>
        <family val="3"/>
        <charset val="128"/>
      </rPr>
      <t>（RoHS、REACH制限物質）</t>
    </r>
    <rPh sb="0" eb="1">
      <t>フ</t>
    </rPh>
    <rPh sb="1" eb="3">
      <t>シヨウ</t>
    </rPh>
    <rPh sb="3" eb="6">
      <t>ショウメイショ</t>
    </rPh>
    <rPh sb="7" eb="9">
      <t>ハッコウ</t>
    </rPh>
    <rPh sb="23" eb="25">
      <t>セイゲン</t>
    </rPh>
    <rPh sb="25" eb="27">
      <t>ブッシツ</t>
    </rPh>
    <phoneticPr fontId="4"/>
  </si>
  <si>
    <r>
      <rPr>
        <sz val="11"/>
        <rFont val="ＭＳ Ｐゴシック"/>
        <family val="3"/>
        <charset val="128"/>
      </rPr>
      <t>ファクター１．０または申請機種のデータあり</t>
    </r>
    <r>
      <rPr>
        <strike/>
        <sz val="11"/>
        <rFont val="ＭＳ Ｐゴシック"/>
        <family val="3"/>
        <charset val="128"/>
      </rPr>
      <t xml:space="preserve">
</t>
    </r>
    <phoneticPr fontId="4"/>
  </si>
  <si>
    <r>
      <t>製品の温室効果ガスの排出量を公開してる</t>
    </r>
    <r>
      <rPr>
        <strike/>
        <sz val="11"/>
        <rFont val="ＭＳ Ｐゴシック"/>
        <family val="3"/>
        <charset val="128"/>
      </rPr>
      <t xml:space="preserve">
</t>
    </r>
    <rPh sb="0" eb="2">
      <t>セイヒン</t>
    </rPh>
    <rPh sb="3" eb="4">
      <t>オン</t>
    </rPh>
    <rPh sb="4" eb="5">
      <t>シツ</t>
    </rPh>
    <rPh sb="5" eb="7">
      <t>コウカ</t>
    </rPh>
    <rPh sb="10" eb="12">
      <t>ハイシュツ</t>
    </rPh>
    <rPh sb="12" eb="13">
      <t>リョウ</t>
    </rPh>
    <rPh sb="14" eb="16">
      <t>コウカイ</t>
    </rPh>
    <phoneticPr fontId="4"/>
  </si>
  <si>
    <r>
      <rPr>
        <sz val="11"/>
        <rFont val="ＭＳ Ｐゴシック"/>
        <family val="3"/>
        <charset val="128"/>
      </rPr>
      <t>自社内で評価しているが非公開</t>
    </r>
    <r>
      <rPr>
        <strike/>
        <sz val="11"/>
        <rFont val="ＭＳ Ｐゴシック"/>
        <family val="3"/>
        <charset val="128"/>
      </rPr>
      <t xml:space="preserve">
</t>
    </r>
    <rPh sb="0" eb="2">
      <t>ジシャ</t>
    </rPh>
    <rPh sb="2" eb="3">
      <t>ナイ</t>
    </rPh>
    <rPh sb="4" eb="6">
      <t>ヒョウカ</t>
    </rPh>
    <rPh sb="11" eb="14">
      <t>ヒコウカイ</t>
    </rPh>
    <phoneticPr fontId="4"/>
  </si>
  <si>
    <r>
      <rPr>
        <sz val="11"/>
        <rFont val="ＭＳ Ｐゴシック"/>
        <family val="3"/>
        <charset val="128"/>
      </rPr>
      <t>25gを超える部品の1つが再生プラスチック部品または再使用プラスチック部品を使用している</t>
    </r>
    <r>
      <rPr>
        <strike/>
        <sz val="11"/>
        <rFont val="ＭＳ Ｐゴシック"/>
        <family val="3"/>
        <charset val="128"/>
      </rPr>
      <t xml:space="preserve">
</t>
    </r>
    <rPh sb="4" eb="5">
      <t>コ</t>
    </rPh>
    <rPh sb="7" eb="9">
      <t>ブヒン</t>
    </rPh>
    <rPh sb="13" eb="15">
      <t>サイセイ</t>
    </rPh>
    <rPh sb="21" eb="23">
      <t>ブヒン</t>
    </rPh>
    <rPh sb="26" eb="29">
      <t>サイシヨウ</t>
    </rPh>
    <rPh sb="35" eb="37">
      <t>ブヒン</t>
    </rPh>
    <rPh sb="38" eb="40">
      <t>シヨウ</t>
    </rPh>
    <phoneticPr fontId="4"/>
  </si>
  <si>
    <r>
      <rPr>
        <sz val="11"/>
        <rFont val="ＭＳ Ｐゴシック"/>
        <family val="3"/>
        <charset val="128"/>
      </rPr>
      <t>少なくとも部品の1つが再生プラスチック部品または再使用プラスチック部品を使用している。</t>
    </r>
    <r>
      <rPr>
        <strike/>
        <sz val="11"/>
        <rFont val="ＭＳ Ｐゴシック"/>
        <family val="3"/>
        <charset val="128"/>
      </rPr>
      <t xml:space="preserve">
</t>
    </r>
    <rPh sb="0" eb="1">
      <t>スク</t>
    </rPh>
    <rPh sb="5" eb="7">
      <t>ブヒン</t>
    </rPh>
    <rPh sb="11" eb="13">
      <t>サイセイ</t>
    </rPh>
    <rPh sb="19" eb="21">
      <t>ブヒン</t>
    </rPh>
    <rPh sb="24" eb="27">
      <t>サイシヨウ</t>
    </rPh>
    <rPh sb="33" eb="35">
      <t>ブヒン</t>
    </rPh>
    <rPh sb="36" eb="38">
      <t>シヨウ</t>
    </rPh>
    <phoneticPr fontId="4"/>
  </si>
  <si>
    <r>
      <rPr>
        <sz val="11"/>
        <rFont val="ＭＳ Ｐゴシック"/>
        <family val="3"/>
        <charset val="128"/>
      </rPr>
      <t>リサイクル証明を発行している</t>
    </r>
    <r>
      <rPr>
        <strike/>
        <sz val="11"/>
        <rFont val="ＭＳ Ｐゴシック"/>
        <family val="3"/>
        <charset val="128"/>
      </rPr>
      <t xml:space="preserve">
</t>
    </r>
    <rPh sb="5" eb="7">
      <t>ショウメイ</t>
    </rPh>
    <rPh sb="8" eb="10">
      <t>ハッコウ</t>
    </rPh>
    <phoneticPr fontId="4"/>
  </si>
  <si>
    <r>
      <rPr>
        <sz val="11"/>
        <rFont val="ＭＳ Ｐゴシック"/>
        <family val="3"/>
        <charset val="128"/>
      </rPr>
      <t>測定データの提供ができる</t>
    </r>
    <r>
      <rPr>
        <strike/>
        <sz val="11"/>
        <rFont val="ＭＳ Ｐゴシック"/>
        <family val="3"/>
        <charset val="128"/>
      </rPr>
      <t xml:space="preserve">
</t>
    </r>
    <rPh sb="0" eb="2">
      <t>ソクテイ</t>
    </rPh>
    <rPh sb="6" eb="8">
      <t>テイキョウ</t>
    </rPh>
    <phoneticPr fontId="4"/>
  </si>
  <si>
    <r>
      <rPr>
        <sz val="11"/>
        <rFont val="ＭＳ Ｐゴシック"/>
        <family val="3"/>
        <charset val="128"/>
      </rPr>
      <t>測定データの提供ができる</t>
    </r>
    <r>
      <rPr>
        <strike/>
        <sz val="11"/>
        <rFont val="ＭＳ Ｐゴシック"/>
        <family val="3"/>
        <charset val="128"/>
      </rPr>
      <t xml:space="preserve">
</t>
    </r>
    <rPh sb="6" eb="8">
      <t>テイキョウ</t>
    </rPh>
    <phoneticPr fontId="4"/>
  </si>
  <si>
    <t>西暦</t>
    <rPh sb="0" eb="2">
      <t>セイレキ</t>
    </rPh>
    <phoneticPr fontId="4"/>
  </si>
  <si>
    <t>西暦　　　　　　　　年度</t>
    <rPh sb="0" eb="2">
      <t>セイレキ</t>
    </rPh>
    <rPh sb="10" eb="12">
      <t>ネンド</t>
    </rPh>
    <phoneticPr fontId="4"/>
  </si>
  <si>
    <t>認定時
販売終了
機種
該当</t>
    <rPh sb="0" eb="2">
      <t>ニンテイ</t>
    </rPh>
    <rPh sb="2" eb="3">
      <t>ジ</t>
    </rPh>
    <rPh sb="4" eb="6">
      <t>ハンバイ</t>
    </rPh>
    <rPh sb="6" eb="8">
      <t>シュウリョウ</t>
    </rPh>
    <rPh sb="9" eb="11">
      <t>キシュ</t>
    </rPh>
    <rPh sb="12" eb="14">
      <t>ガイトウ</t>
    </rPh>
    <phoneticPr fontId="4"/>
  </si>
  <si>
    <t xml:space="preserve">＊ファクターとは製品の環境効率や改善度の評価に用いる指数である。
</t>
    <phoneticPr fontId="4"/>
  </si>
  <si>
    <t>同一シリーズの初回認定機種を基準として、改善率を算出すること。初回認定機種は１点とする。【改善率算出方法】申請製品のトナー量削減率／基準製品のトナー量削減率
※省トナーモードがない場合はデータなしとする。</t>
    <rPh sb="9" eb="11">
      <t>ニンテイ</t>
    </rPh>
    <rPh sb="11" eb="13">
      <t>キシュ</t>
    </rPh>
    <rPh sb="20" eb="22">
      <t>カイゼン</t>
    </rPh>
    <rPh sb="22" eb="23">
      <t>リツ</t>
    </rPh>
    <rPh sb="24" eb="26">
      <t>サンシュツ</t>
    </rPh>
    <rPh sb="31" eb="33">
      <t>ショカイ</t>
    </rPh>
    <rPh sb="33" eb="35">
      <t>ニンテイ</t>
    </rPh>
    <rPh sb="35" eb="37">
      <t>キシュ</t>
    </rPh>
    <rPh sb="39" eb="40">
      <t>テン</t>
    </rPh>
    <rPh sb="61" eb="62">
      <t>リョウ</t>
    </rPh>
    <rPh sb="62" eb="64">
      <t>サクゲン</t>
    </rPh>
    <rPh sb="64" eb="65">
      <t>リツ</t>
    </rPh>
    <rPh sb="68" eb="70">
      <t>セイヒン</t>
    </rPh>
    <rPh sb="80" eb="81">
      <t>ショウ</t>
    </rPh>
    <rPh sb="90" eb="92">
      <t>バアイ</t>
    </rPh>
    <phoneticPr fontId="4"/>
  </si>
  <si>
    <t xml:space="preserve">※ファクターは原単位可
同一シリーズの初回認定機種を基準として、改善率を算出すること。初回認定機種は１点とする。【改善率算出方法】基準製品の定格電力／申請製品の定格電力
→「定格電力」はモーター出力を足したもの、「最大消費電力」はシステム等を導入して、稼働時に消費する最大電力。
</t>
    <rPh sb="19" eb="21">
      <t>ショカイ</t>
    </rPh>
    <rPh sb="21" eb="23">
      <t>ニンテイ</t>
    </rPh>
    <rPh sb="43" eb="45">
      <t>ショカイ</t>
    </rPh>
    <rPh sb="45" eb="47">
      <t>ニンテイ</t>
    </rPh>
    <rPh sb="47" eb="49">
      <t>キシュ</t>
    </rPh>
    <rPh sb="67" eb="69">
      <t>セイヒン</t>
    </rPh>
    <rPh sb="70" eb="72">
      <t>テイカク</t>
    </rPh>
    <rPh sb="72" eb="74">
      <t>デンリョク</t>
    </rPh>
    <rPh sb="80" eb="82">
      <t>テイカク</t>
    </rPh>
    <rPh sb="82" eb="84">
      <t>デンリョク</t>
    </rPh>
    <rPh sb="87" eb="89">
      <t>テイカク</t>
    </rPh>
    <rPh sb="89" eb="91">
      <t>デンリョク</t>
    </rPh>
    <rPh sb="97" eb="99">
      <t>シュツリョク</t>
    </rPh>
    <rPh sb="100" eb="101">
      <t>タ</t>
    </rPh>
    <rPh sb="107" eb="109">
      <t>サイダイ</t>
    </rPh>
    <rPh sb="109" eb="111">
      <t>ショウヒ</t>
    </rPh>
    <rPh sb="111" eb="113">
      <t>デンリョク</t>
    </rPh>
    <rPh sb="119" eb="120">
      <t>トウ</t>
    </rPh>
    <rPh sb="121" eb="123">
      <t>ドウニュウ</t>
    </rPh>
    <rPh sb="126" eb="128">
      <t>カドウ</t>
    </rPh>
    <rPh sb="128" eb="129">
      <t>ジ</t>
    </rPh>
    <rPh sb="130" eb="132">
      <t>ショウヒ</t>
    </rPh>
    <rPh sb="134" eb="136">
      <t>サイダイ</t>
    </rPh>
    <rPh sb="136" eb="138">
      <t>デンリョク</t>
    </rPh>
    <phoneticPr fontId="4"/>
  </si>
  <si>
    <t>年度</t>
    <rPh sb="0" eb="1">
      <t>ネン</t>
    </rPh>
    <rPh sb="1" eb="2">
      <t>ド</t>
    </rPh>
    <phoneticPr fontId="4"/>
  </si>
  <si>
    <t>第三者機関の評価には、ＩＳＯ１４００１、ＩＳＯ９００１は含まれない。基準は英語も可とする。グリーン調達基準はＥＵ－ＲｏＨS、ＲＥＡＣＨ指令を包含する基準であること。
なお、第三者機関の評価にはJQAによる製品含有化学物質管理審査サービス等がある。</t>
    <rPh sb="0" eb="1">
      <t>ダイ</t>
    </rPh>
    <rPh sb="1" eb="3">
      <t>サンシャ</t>
    </rPh>
    <rPh sb="3" eb="5">
      <t>キカン</t>
    </rPh>
    <rPh sb="6" eb="8">
      <t>ヒョウカ</t>
    </rPh>
    <rPh sb="28" eb="29">
      <t>フク</t>
    </rPh>
    <rPh sb="34" eb="36">
      <t>キジュン</t>
    </rPh>
    <rPh sb="37" eb="39">
      <t>エイゴ</t>
    </rPh>
    <rPh sb="40" eb="41">
      <t>カ</t>
    </rPh>
    <rPh sb="49" eb="51">
      <t>チョウタツ</t>
    </rPh>
    <rPh sb="51" eb="53">
      <t>キジュン</t>
    </rPh>
    <rPh sb="67" eb="69">
      <t>シレイ</t>
    </rPh>
    <rPh sb="70" eb="72">
      <t>ホウガン</t>
    </rPh>
    <rPh sb="74" eb="76">
      <t>キジュン</t>
    </rPh>
    <rPh sb="86" eb="87">
      <t>ダイ</t>
    </rPh>
    <rPh sb="87" eb="89">
      <t>サンシャ</t>
    </rPh>
    <rPh sb="89" eb="91">
      <t>キカン</t>
    </rPh>
    <rPh sb="92" eb="94">
      <t>ヒョウカ</t>
    </rPh>
    <rPh sb="102" eb="104">
      <t>セイヒン</t>
    </rPh>
    <rPh sb="104" eb="106">
      <t>ガンユウ</t>
    </rPh>
    <rPh sb="106" eb="108">
      <t>カガク</t>
    </rPh>
    <rPh sb="108" eb="110">
      <t>ブッシツ</t>
    </rPh>
    <rPh sb="110" eb="112">
      <t>カンリ</t>
    </rPh>
    <rPh sb="112" eb="114">
      <t>シンサ</t>
    </rPh>
    <rPh sb="118" eb="119">
      <t>ナド</t>
    </rPh>
    <phoneticPr fontId="4"/>
  </si>
  <si>
    <t xml:space="preserve">※ファクターは原単位可
同一シリーズの初回認定機種を基準として、改善率を算出すること。初回認定機種は１点とする。【改善率算出方法】基準製品の待機時消費電力／申請製品の待機時消費電力
→待機時の消費電力とは、「直ちに印刷ができるモード（ウォームアップ）での消費電力」
</t>
    <rPh sb="19" eb="21">
      <t>ショカイ</t>
    </rPh>
    <rPh sb="21" eb="23">
      <t>ニンテイ</t>
    </rPh>
    <rPh sb="43" eb="45">
      <t>ショカイ</t>
    </rPh>
    <rPh sb="45" eb="47">
      <t>ニンテイ</t>
    </rPh>
    <rPh sb="47" eb="49">
      <t>キシュ</t>
    </rPh>
    <rPh sb="67" eb="69">
      <t>セイヒン</t>
    </rPh>
    <rPh sb="70" eb="72">
      <t>タイキ</t>
    </rPh>
    <rPh sb="72" eb="73">
      <t>ジ</t>
    </rPh>
    <rPh sb="73" eb="75">
      <t>ショウヒ</t>
    </rPh>
    <rPh sb="75" eb="77">
      <t>デンリョク</t>
    </rPh>
    <rPh sb="83" eb="85">
      <t>タイキ</t>
    </rPh>
    <rPh sb="85" eb="86">
      <t>ジ</t>
    </rPh>
    <rPh sb="86" eb="88">
      <t>ショウヒ</t>
    </rPh>
    <rPh sb="88" eb="90">
      <t>デンリョク</t>
    </rPh>
    <rPh sb="92" eb="94">
      <t>タイキ</t>
    </rPh>
    <rPh sb="94" eb="95">
      <t>トキ</t>
    </rPh>
    <rPh sb="96" eb="98">
      <t>ショウヒ</t>
    </rPh>
    <rPh sb="98" eb="100">
      <t>デンリョク</t>
    </rPh>
    <rPh sb="104" eb="105">
      <t>タダ</t>
    </rPh>
    <rPh sb="107" eb="109">
      <t>インサツ</t>
    </rPh>
    <rPh sb="127" eb="129">
      <t>ショウヒ</t>
    </rPh>
    <rPh sb="129" eb="131">
      <t>デンリョク</t>
    </rPh>
    <phoneticPr fontId="4"/>
  </si>
  <si>
    <t>※ファクターは原単位可
同一シリーズの初回認定機種を基準として、改善率を算出すること。初回認定機種は１点とする。【改善率算出方法】基準製品の運転時消費電力／申請製品の運転時消費電力
→連続する１０００枚（大幅に上回らない範囲）の印刷における消費電力。紙のサイズ、厚み、スピードは申請社の設定条件とし、条件を明示する。</t>
    <rPh sb="19" eb="21">
      <t>ショカイ</t>
    </rPh>
    <rPh sb="21" eb="23">
      <t>ニンテイ</t>
    </rPh>
    <rPh sb="43" eb="45">
      <t>ショカイ</t>
    </rPh>
    <rPh sb="45" eb="47">
      <t>ニンテイ</t>
    </rPh>
    <rPh sb="47" eb="49">
      <t>キシュ</t>
    </rPh>
    <rPh sb="67" eb="69">
      <t>セイヒン</t>
    </rPh>
    <rPh sb="70" eb="72">
      <t>ウンテン</t>
    </rPh>
    <rPh sb="72" eb="73">
      <t>ジ</t>
    </rPh>
    <rPh sb="73" eb="75">
      <t>ショウヒ</t>
    </rPh>
    <rPh sb="75" eb="77">
      <t>デンリョク</t>
    </rPh>
    <rPh sb="83" eb="85">
      <t>ウンテン</t>
    </rPh>
    <rPh sb="85" eb="86">
      <t>ジ</t>
    </rPh>
    <rPh sb="86" eb="88">
      <t>ショウヒ</t>
    </rPh>
    <rPh sb="88" eb="90">
      <t>デンリョク</t>
    </rPh>
    <rPh sb="92" eb="94">
      <t>レンゾク</t>
    </rPh>
    <rPh sb="100" eb="101">
      <t>マイ</t>
    </rPh>
    <rPh sb="102" eb="104">
      <t>オオハバ</t>
    </rPh>
    <rPh sb="105" eb="107">
      <t>ウワマワ</t>
    </rPh>
    <rPh sb="110" eb="112">
      <t>ハンイ</t>
    </rPh>
    <rPh sb="114" eb="116">
      <t>インサツ</t>
    </rPh>
    <rPh sb="120" eb="122">
      <t>ショウヒ</t>
    </rPh>
    <rPh sb="122" eb="124">
      <t>デンリョク</t>
    </rPh>
    <rPh sb="125" eb="126">
      <t>カミ</t>
    </rPh>
    <rPh sb="131" eb="132">
      <t>アツ</t>
    </rPh>
    <rPh sb="143" eb="145">
      <t>セッテイ</t>
    </rPh>
    <rPh sb="145" eb="147">
      <t>ジョウケン</t>
    </rPh>
    <rPh sb="150" eb="152">
      <t>ジョウケン</t>
    </rPh>
    <rPh sb="153" eb="155">
      <t>メイジ</t>
    </rPh>
    <phoneticPr fontId="4"/>
  </si>
  <si>
    <t>※ファクターは原単位可
同一シリーズの初回認定機種を基準として、改善率を算出すること。初回認定機種は１点とする。【改善率算出方法】＝基準製品のファクター①/申請製品のファクター②
基準製品ファクター①＝スリープモード時消費電力×立ち上がり時間
申請製品ファクター②＝スリープモード時消費電力×立ち上がり時間
※スリープモードがない場合はデータなしとする。</t>
    <rPh sb="19" eb="21">
      <t>ショカイ</t>
    </rPh>
    <rPh sb="21" eb="23">
      <t>ニンテイ</t>
    </rPh>
    <rPh sb="43" eb="45">
      <t>ショカイ</t>
    </rPh>
    <rPh sb="45" eb="47">
      <t>ニンテイ</t>
    </rPh>
    <rPh sb="47" eb="49">
      <t>キシュ</t>
    </rPh>
    <rPh sb="57" eb="59">
      <t>カイゼン</t>
    </rPh>
    <rPh sb="59" eb="60">
      <t>リツ</t>
    </rPh>
    <rPh sb="60" eb="62">
      <t>サンシュツ</t>
    </rPh>
    <rPh sb="62" eb="64">
      <t>ホウホウ</t>
    </rPh>
    <rPh sb="66" eb="68">
      <t>キジュン</t>
    </rPh>
    <rPh sb="68" eb="70">
      <t>セイヒン</t>
    </rPh>
    <rPh sb="116" eb="117">
      <t>ア</t>
    </rPh>
    <rPh sb="148" eb="149">
      <t>ア</t>
    </rPh>
    <phoneticPr fontId="4"/>
  </si>
  <si>
    <t>メンテナンス用洗浄剤等の健康有害性</t>
    <rPh sb="6" eb="7">
      <t>ヨウ</t>
    </rPh>
    <rPh sb="7" eb="11">
      <t>センジョウザイトウ</t>
    </rPh>
    <rPh sb="12" eb="14">
      <t>ケンコウ</t>
    </rPh>
    <rPh sb="14" eb="17">
      <t>ユウガイセイ</t>
    </rPh>
    <phoneticPr fontId="4"/>
  </si>
  <si>
    <t>特化則、有機則に該当しない洗浄剤等を特定し、使用している</t>
    <rPh sb="0" eb="2">
      <t>トッカ</t>
    </rPh>
    <rPh sb="2" eb="3">
      <t>ソク</t>
    </rPh>
    <rPh sb="4" eb="6">
      <t>ユウキ</t>
    </rPh>
    <rPh sb="6" eb="7">
      <t>ソク</t>
    </rPh>
    <rPh sb="8" eb="10">
      <t>ガイトウ</t>
    </rPh>
    <rPh sb="13" eb="16">
      <t>センジョウザイ</t>
    </rPh>
    <rPh sb="16" eb="17">
      <t>トウ</t>
    </rPh>
    <rPh sb="18" eb="20">
      <t>トクテイ</t>
    </rPh>
    <rPh sb="22" eb="24">
      <t>シヨウ</t>
    </rPh>
    <phoneticPr fontId="4"/>
  </si>
  <si>
    <t>特化則、有機則に該当する洗浄剤を使用しない指示書がある</t>
    <rPh sb="0" eb="2">
      <t>トッカ</t>
    </rPh>
    <rPh sb="2" eb="3">
      <t>ソク</t>
    </rPh>
    <rPh sb="4" eb="6">
      <t>ユウキ</t>
    </rPh>
    <rPh sb="6" eb="7">
      <t>ソク</t>
    </rPh>
    <rPh sb="8" eb="10">
      <t>ガイトウ</t>
    </rPh>
    <rPh sb="12" eb="15">
      <t>センジョウザイ</t>
    </rPh>
    <rPh sb="16" eb="18">
      <t>シヨウ</t>
    </rPh>
    <rPh sb="21" eb="24">
      <t>シジショ</t>
    </rPh>
    <phoneticPr fontId="4"/>
  </si>
  <si>
    <t>洗浄剤等の有機溶剤に関する何らかの指示書がある</t>
    <rPh sb="0" eb="3">
      <t>センジョウザイ</t>
    </rPh>
    <rPh sb="3" eb="4">
      <t>トウ</t>
    </rPh>
    <rPh sb="5" eb="7">
      <t>ユウキ</t>
    </rPh>
    <rPh sb="7" eb="9">
      <t>ヨウザイ</t>
    </rPh>
    <rPh sb="10" eb="11">
      <t>カン</t>
    </rPh>
    <rPh sb="13" eb="14">
      <t>ナン</t>
    </rPh>
    <rPh sb="17" eb="20">
      <t>シジショ</t>
    </rPh>
    <phoneticPr fontId="4"/>
  </si>
  <si>
    <t>洗浄剤等製品一覧（ＳＤＳ含む）、または指示書等</t>
    <rPh sb="0" eb="2">
      <t>センジョウ</t>
    </rPh>
    <rPh sb="2" eb="3">
      <t>ザイ</t>
    </rPh>
    <rPh sb="3" eb="4">
      <t>トウ</t>
    </rPh>
    <rPh sb="4" eb="6">
      <t>セイヒン</t>
    </rPh>
    <rPh sb="6" eb="8">
      <t>イチラン</t>
    </rPh>
    <rPh sb="12" eb="13">
      <t>フク</t>
    </rPh>
    <rPh sb="19" eb="22">
      <t>シジショ</t>
    </rPh>
    <rPh sb="22" eb="23">
      <t>トウ</t>
    </rPh>
    <phoneticPr fontId="4"/>
  </si>
  <si>
    <t>メンテナンス用洗浄剤等として有機則・特化則に該当しないものを特定している場合は、洗浄剤等製品一覧表（製品毎のＳＤＳを含む）を提出すること。また、指示のみの場合は指示書を提出すること。
メンテナンス用洗浄剤等の使用時には、ユーザーに対し換気を行うよう協力を求めること。
※メンテナンス用洗浄剤等とは提供品またはメンテナンス作業員が使用のもの。</t>
    <rPh sb="6" eb="7">
      <t>ヨウ</t>
    </rPh>
    <rPh sb="7" eb="10">
      <t>センジョウザイ</t>
    </rPh>
    <rPh sb="10" eb="11">
      <t>トウ</t>
    </rPh>
    <rPh sb="14" eb="16">
      <t>ユウキ</t>
    </rPh>
    <rPh sb="16" eb="17">
      <t>ソク</t>
    </rPh>
    <rPh sb="18" eb="20">
      <t>トッカ</t>
    </rPh>
    <rPh sb="20" eb="21">
      <t>ソク</t>
    </rPh>
    <rPh sb="22" eb="24">
      <t>ガイトウ</t>
    </rPh>
    <rPh sb="30" eb="32">
      <t>トクテイ</t>
    </rPh>
    <rPh sb="36" eb="38">
      <t>バアイ</t>
    </rPh>
    <rPh sb="40" eb="43">
      <t>センジョウザイ</t>
    </rPh>
    <rPh sb="43" eb="44">
      <t>トウ</t>
    </rPh>
    <rPh sb="44" eb="46">
      <t>セイヒン</t>
    </rPh>
    <rPh sb="46" eb="48">
      <t>イチラン</t>
    </rPh>
    <rPh sb="48" eb="49">
      <t>ヒョウ</t>
    </rPh>
    <rPh sb="50" eb="52">
      <t>セイヒン</t>
    </rPh>
    <rPh sb="52" eb="53">
      <t>ゴト</t>
    </rPh>
    <rPh sb="58" eb="59">
      <t>フク</t>
    </rPh>
    <rPh sb="62" eb="64">
      <t>テイシュツ</t>
    </rPh>
    <rPh sb="72" eb="74">
      <t>シジ</t>
    </rPh>
    <rPh sb="77" eb="79">
      <t>バアイ</t>
    </rPh>
    <rPh sb="80" eb="83">
      <t>シジショ</t>
    </rPh>
    <rPh sb="84" eb="86">
      <t>テイシュツ</t>
    </rPh>
    <rPh sb="98" eb="99">
      <t>ヨウ</t>
    </rPh>
    <rPh sb="99" eb="102">
      <t>センジョウザイ</t>
    </rPh>
    <rPh sb="102" eb="103">
      <t>トウ</t>
    </rPh>
    <rPh sb="104" eb="106">
      <t>シヨウ</t>
    </rPh>
    <rPh sb="115" eb="116">
      <t>タイ</t>
    </rPh>
    <rPh sb="117" eb="119">
      <t>カンキ</t>
    </rPh>
    <rPh sb="120" eb="121">
      <t>オコナ</t>
    </rPh>
    <rPh sb="124" eb="126">
      <t>キョウリョク</t>
    </rPh>
    <rPh sb="127" eb="128">
      <t>モト</t>
    </rPh>
    <rPh sb="141" eb="142">
      <t>ヨウ</t>
    </rPh>
    <rPh sb="142" eb="145">
      <t>センジョウザイ</t>
    </rPh>
    <rPh sb="145" eb="146">
      <t>トウ</t>
    </rPh>
    <rPh sb="148" eb="151">
      <t>テイキョウヒン</t>
    </rPh>
    <rPh sb="160" eb="163">
      <t>サギョウイン</t>
    </rPh>
    <rPh sb="164" eb="166">
      <t>シヨウ</t>
    </rPh>
    <phoneticPr fontId="4"/>
  </si>
  <si>
    <t>＜2015年5月20日制定＞
＜2016年4月28日修正＞</t>
    <rPh sb="5" eb="6">
      <t>ネン</t>
    </rPh>
    <rPh sb="7" eb="8">
      <t>ガツ</t>
    </rPh>
    <rPh sb="10" eb="11">
      <t>ヒ</t>
    </rPh>
    <rPh sb="11" eb="13">
      <t>セイテイ</t>
    </rPh>
    <rPh sb="20" eb="21">
      <t>ネン</t>
    </rPh>
    <rPh sb="22" eb="23">
      <t>ガツ</t>
    </rPh>
    <rPh sb="25" eb="26">
      <t>ヒ</t>
    </rPh>
    <rPh sb="26" eb="28">
      <t>シュウセイ</t>
    </rPh>
    <phoneticPr fontId="4"/>
  </si>
  <si>
    <t>メンテナンス用洗浄剤等の健康有害性</t>
    <rPh sb="6" eb="7">
      <t>ヨウ</t>
    </rPh>
    <rPh sb="7" eb="10">
      <t>センジョウザイ</t>
    </rPh>
    <rPh sb="10" eb="11">
      <t>トウ</t>
    </rPh>
    <rPh sb="12" eb="14">
      <t>ケンコウ</t>
    </rPh>
    <rPh sb="14" eb="17">
      <t>ユウガイセイ</t>
    </rPh>
    <phoneticPr fontId="4"/>
  </si>
  <si>
    <t>ＧＰ資機材登録申請フォーマット総括表（ドライトナー型デジタル印刷機）</t>
    <rPh sb="25" eb="26">
      <t>ガタ</t>
    </rPh>
    <rPh sb="30" eb="33">
      <t>インサツキ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</si>
</sst>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name val="ＭＳ Ｐゴシック"/>
      <family val="3"/>
      <charset val="128"/>
    </font>
    <font>
      <sz val="11"/>
      <color indexed="8"/>
      <name val="ＭＳ Ｐ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20"/>
      <name val="ＭＳ Ｐゴシック"/>
      <family val="3"/>
      <charset val="128"/>
    </font>
    <font>
      <sz val="14"/>
      <name val="ＭＳ Ｐゴシック"/>
      <family val="3"/>
      <charset val="128"/>
    </font>
    <font>
      <u/>
      <sz val="11"/>
      <name val="ＭＳ Ｐゴシック"/>
      <family val="3"/>
      <charset val="128"/>
    </font>
    <font>
      <sz val="10"/>
      <name val="ＭＳ Ｐゴシック"/>
      <family val="3"/>
      <charset val="128"/>
    </font>
    <font>
      <strike/>
      <sz val="11"/>
      <name val="ＭＳ Ｐゴシック"/>
      <family val="3"/>
      <charset val="128"/>
    </font>
    <font>
      <sz val="9"/>
      <color indexed="8"/>
      <name val="ＭＳ Ｐゴシック"/>
      <family val="3"/>
      <charset val="128"/>
    </font>
    <font>
      <sz val="18"/>
      <name val="ＭＳ Ｐゴシック"/>
      <family val="3"/>
      <charset val="128"/>
    </font>
    <font>
      <sz val="18"/>
      <color indexed="8"/>
      <name val="ＭＳ Ｐゴシック"/>
      <family val="3"/>
      <charset val="128"/>
    </font>
    <font>
      <sz val="12"/>
      <name val="ＭＳ Ｐゴシック"/>
      <family val="3"/>
      <charset val="128"/>
    </font>
    <font>
      <sz val="11"/>
      <color indexed="10"/>
      <name val="ＭＳ Ｐゴシック"/>
      <family val="3"/>
      <charset val="128"/>
    </font>
    <font>
      <sz val="10"/>
      <color indexed="8"/>
      <name val="ＭＳ Ｐゴシック"/>
      <family val="3"/>
      <charset val="128"/>
    </font>
    <font>
      <strike/>
      <sz val="11"/>
      <color indexed="8"/>
      <name val="ＭＳ Ｐ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sz val="8"/>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8"/>
      <color theme="1"/>
      <name val="ＭＳ Ｐゴシック"/>
      <family val="3"/>
      <charset val="128"/>
    </font>
    <font>
      <b/>
      <sz val="14"/>
      <color indexed="8"/>
      <name val="ＭＳ Ｐゴシック"/>
      <family val="3"/>
      <charset val="128"/>
    </font>
    <font>
      <sz val="8"/>
      <name val="ＭＳ 明朝"/>
      <family val="1"/>
      <charset val="128"/>
    </font>
    <font>
      <sz val="12"/>
      <color indexed="8"/>
      <name val="ＭＳ Ｐゴシック"/>
      <family val="3"/>
      <charset val="128"/>
    </font>
    <font>
      <sz val="7"/>
      <name val="ＭＳ Ｐゴシック"/>
      <family val="3"/>
      <charset val="128"/>
    </font>
    <font>
      <sz val="11"/>
      <name val="ＭＳ 明朝"/>
      <family val="1"/>
      <charset val="128"/>
    </font>
    <font>
      <b/>
      <sz val="8"/>
      <name val="ＭＳ 明朝"/>
      <family val="1"/>
      <charset val="128"/>
    </font>
    <font>
      <sz val="8"/>
      <name val="ＭＳ ゴシック"/>
      <family val="3"/>
      <charset val="128"/>
    </font>
    <font>
      <sz val="8"/>
      <color indexed="8"/>
      <name val="ＭＳ ゴシック"/>
      <family val="3"/>
      <charset val="128"/>
    </font>
    <font>
      <sz val="6"/>
      <name val="ＭＳ ゴシック"/>
      <family val="3"/>
      <charset val="128"/>
    </font>
    <font>
      <sz val="6"/>
      <color indexed="8"/>
      <name val="ＭＳ ゴシック"/>
      <family val="3"/>
      <charset val="128"/>
    </font>
    <font>
      <sz val="8"/>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indexed="42"/>
        <bgColor indexed="27"/>
      </patternFill>
    </fill>
    <fill>
      <patternFill patternType="solid">
        <fgColor indexed="45"/>
        <bgColor indexed="64"/>
      </patternFill>
    </fill>
    <fill>
      <patternFill patternType="solid">
        <fgColor indexed="44"/>
        <bgColor indexed="64"/>
      </patternFill>
    </fill>
    <fill>
      <patternFill patternType="solid">
        <fgColor theme="0" tint="-0.14999847407452621"/>
        <bgColor indexed="64"/>
      </patternFill>
    </fill>
    <fill>
      <patternFill patternType="solid">
        <fgColor rgb="FF99FF66"/>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diagonalDown="1">
      <left style="thin">
        <color indexed="8"/>
      </left>
      <right style="thin">
        <color indexed="8"/>
      </right>
      <top/>
      <bottom style="thin">
        <color indexed="8"/>
      </bottom>
      <diagonal style="thin">
        <color indexed="8"/>
      </diagonal>
    </border>
    <border>
      <left style="thin">
        <color indexed="8"/>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8"/>
      </left>
      <right style="thin">
        <color indexed="8"/>
      </right>
      <top/>
      <bottom/>
      <diagonal style="thin">
        <color indexed="8"/>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8"/>
      </right>
      <top style="thin">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64"/>
      </bottom>
      <diagonal/>
    </border>
    <border>
      <left style="thin">
        <color indexed="64"/>
      </left>
      <right/>
      <top style="thin">
        <color indexed="64"/>
      </top>
      <bottom style="thin">
        <color indexed="8"/>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bottom/>
      <diagonal/>
    </border>
    <border>
      <left style="thin">
        <color indexed="64"/>
      </left>
      <right/>
      <top style="thin">
        <color indexed="8"/>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right/>
      <top style="thin">
        <color indexed="64"/>
      </top>
      <bottom style="thin">
        <color indexed="8"/>
      </bottom>
      <diagonal/>
    </border>
    <border>
      <left/>
      <right style="thin">
        <color indexed="64"/>
      </right>
      <top/>
      <bottom style="thin">
        <color indexed="8"/>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diagonalDown="1">
      <left/>
      <right style="thin">
        <color indexed="8"/>
      </right>
      <top/>
      <bottom style="thin">
        <color indexed="8"/>
      </bottom>
      <diagonal style="thin">
        <color indexed="8"/>
      </diagonal>
    </border>
  </borders>
  <cellStyleXfs count="1">
    <xf numFmtId="0" fontId="0" fillId="0" borderId="0">
      <alignment vertical="center"/>
    </xf>
  </cellStyleXfs>
  <cellXfs count="354">
    <xf numFmtId="0" fontId="0" fillId="0" borderId="0" xfId="0">
      <alignment vertical="center"/>
    </xf>
    <xf numFmtId="0" fontId="0" fillId="0" borderId="0" xfId="0" applyFont="1" applyAlignment="1">
      <alignment vertical="center" wrapText="1"/>
    </xf>
    <xf numFmtId="0" fontId="0"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vertical="top" wrapText="1"/>
    </xf>
    <xf numFmtId="0" fontId="6"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0" xfId="0" applyFont="1" applyAlignment="1">
      <alignment vertical="top"/>
    </xf>
    <xf numFmtId="0" fontId="0" fillId="0" borderId="3" xfId="0" applyFont="1" applyBorder="1" applyAlignment="1">
      <alignment vertical="top" wrapText="1"/>
    </xf>
    <xf numFmtId="0" fontId="0" fillId="0" borderId="8" xfId="0" applyFont="1" applyBorder="1" applyAlignment="1">
      <alignment vertical="top" wrapText="1"/>
    </xf>
    <xf numFmtId="0" fontId="8"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1" fillId="2" borderId="1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13" xfId="0" applyFont="1" applyBorder="1" applyAlignment="1">
      <alignment vertical="center" wrapText="1"/>
    </xf>
    <xf numFmtId="0" fontId="0" fillId="4" borderId="1" xfId="0" applyFont="1" applyFill="1" applyBorder="1" applyAlignment="1">
      <alignment vertical="center" wrapText="1"/>
    </xf>
    <xf numFmtId="0" fontId="0" fillId="0" borderId="0" xfId="0" applyFont="1" applyAlignment="1">
      <alignment vertical="center"/>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18" fillId="0" borderId="0" xfId="0" applyFont="1" applyFill="1" applyBorder="1" applyAlignment="1">
      <alignment vertical="center" wrapText="1"/>
    </xf>
    <xf numFmtId="0" fontId="19"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18" fillId="0" borderId="0" xfId="0" applyFont="1" applyBorder="1" applyAlignment="1">
      <alignment vertical="top" wrapText="1"/>
    </xf>
    <xf numFmtId="0" fontId="18" fillId="0" borderId="0" xfId="0" applyFont="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Alignment="1">
      <alignment vertical="center" wrapText="1"/>
    </xf>
    <xf numFmtId="0" fontId="18" fillId="0" borderId="0" xfId="0" applyFont="1">
      <alignment vertical="center"/>
    </xf>
    <xf numFmtId="0" fontId="18" fillId="0" borderId="2"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14" xfId="0" applyFont="1" applyBorder="1" applyAlignment="1">
      <alignment vertical="center" wrapText="1"/>
    </xf>
    <xf numFmtId="0" fontId="18" fillId="0" borderId="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15" xfId="0" applyFont="1" applyBorder="1" applyAlignment="1">
      <alignment vertical="center" wrapText="1"/>
    </xf>
    <xf numFmtId="0" fontId="24" fillId="0" borderId="1" xfId="0" applyFont="1" applyFill="1" applyBorder="1" applyAlignment="1">
      <alignment vertical="center" wrapText="1"/>
    </xf>
    <xf numFmtId="9" fontId="18" fillId="0" borderId="1" xfId="0" applyNumberFormat="1" applyFont="1" applyFill="1" applyBorder="1" applyAlignment="1">
      <alignment horizontal="center" vertical="center" wrapText="1"/>
    </xf>
    <xf numFmtId="0" fontId="18" fillId="0" borderId="1" xfId="0" applyFont="1" applyBorder="1" applyAlignment="1">
      <alignment vertical="center" wrapText="1"/>
    </xf>
    <xf numFmtId="0" fontId="24" fillId="0" borderId="6"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vertical="center" wrapText="1"/>
    </xf>
    <xf numFmtId="0" fontId="18" fillId="0" borderId="9" xfId="0" applyFont="1" applyFill="1" applyBorder="1" applyAlignment="1">
      <alignment horizontal="left" vertical="center" wrapText="1"/>
    </xf>
    <xf numFmtId="0" fontId="18" fillId="0" borderId="2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0" xfId="0" applyFont="1" applyBorder="1" applyAlignment="1">
      <alignment horizontal="center" vertical="top" wrapText="1"/>
    </xf>
    <xf numFmtId="0" fontId="18" fillId="0" borderId="25" xfId="0" applyFont="1" applyFill="1" applyBorder="1" applyAlignment="1">
      <alignment vertical="center" wrapText="1"/>
    </xf>
    <xf numFmtId="0" fontId="18" fillId="0" borderId="4" xfId="0" applyFont="1" applyFill="1" applyBorder="1" applyAlignment="1">
      <alignment horizontal="center" vertical="top" wrapText="1"/>
    </xf>
    <xf numFmtId="0" fontId="18" fillId="0" borderId="14" xfId="0" applyFont="1" applyFill="1" applyBorder="1" applyAlignment="1">
      <alignment horizontal="left" vertical="center" wrapText="1"/>
    </xf>
    <xf numFmtId="0" fontId="18" fillId="0" borderId="23" xfId="0" applyFont="1" applyFill="1" applyBorder="1" applyAlignment="1">
      <alignment horizontal="center" vertical="top" wrapText="1"/>
    </xf>
    <xf numFmtId="0" fontId="22" fillId="0" borderId="1" xfId="0" applyFont="1" applyFill="1" applyBorder="1" applyAlignment="1">
      <alignment horizontal="center" vertical="center" wrapText="1"/>
    </xf>
    <xf numFmtId="9" fontId="18" fillId="0" borderId="1" xfId="0" applyNumberFormat="1" applyFont="1" applyFill="1" applyBorder="1" applyAlignment="1">
      <alignment horizontal="left" vertical="center" wrapText="1"/>
    </xf>
    <xf numFmtId="0" fontId="22" fillId="0" borderId="21" xfId="0" applyFont="1" applyFill="1" applyBorder="1" applyAlignment="1">
      <alignment horizontal="center" vertical="top" wrapText="1"/>
    </xf>
    <xf numFmtId="0" fontId="18" fillId="0" borderId="10"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18" fillId="0" borderId="14" xfId="0" applyFont="1" applyFill="1" applyBorder="1" applyAlignment="1">
      <alignment vertical="center" wrapText="1"/>
    </xf>
    <xf numFmtId="0" fontId="18" fillId="0" borderId="27"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 xfId="0" applyFont="1" applyFill="1" applyBorder="1" applyAlignment="1">
      <alignment horizontal="center" vertical="top" wrapText="1"/>
    </xf>
    <xf numFmtId="0" fontId="18" fillId="0" borderId="14" xfId="0" applyFont="1" applyBorder="1" applyAlignment="1">
      <alignment horizontal="center" vertical="center" wrapText="1"/>
    </xf>
    <xf numFmtId="0" fontId="24" fillId="0" borderId="1" xfId="0" applyFont="1" applyFill="1" applyBorder="1" applyAlignment="1">
      <alignment horizontal="center" vertical="center" wrapText="1"/>
    </xf>
    <xf numFmtId="0" fontId="18" fillId="0" borderId="15" xfId="0" applyFont="1" applyBorder="1" applyAlignment="1">
      <alignment horizontal="center" vertical="center" wrapText="1"/>
    </xf>
    <xf numFmtId="0" fontId="24" fillId="0" borderId="1" xfId="0" applyFont="1" applyFill="1" applyBorder="1" applyAlignment="1">
      <alignment horizontal="left" vertical="center" wrapText="1"/>
    </xf>
    <xf numFmtId="0" fontId="18" fillId="0" borderId="9" xfId="0" applyFont="1" applyBorder="1" applyAlignment="1">
      <alignment horizontal="center" vertical="center" wrapText="1"/>
    </xf>
    <xf numFmtId="0" fontId="18" fillId="0" borderId="9"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 xfId="0" applyFont="1" applyFill="1" applyBorder="1" applyAlignment="1">
      <alignment vertical="top"/>
    </xf>
    <xf numFmtId="0" fontId="22" fillId="0" borderId="10" xfId="0" applyFont="1" applyFill="1" applyBorder="1" applyAlignment="1">
      <alignment horizontal="center" vertical="top" wrapText="1"/>
    </xf>
    <xf numFmtId="9" fontId="18" fillId="0" borderId="19" xfId="0" applyNumberFormat="1"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14" xfId="0" applyFont="1" applyBorder="1" applyAlignment="1">
      <alignment horizontal="center" vertical="center" wrapText="1"/>
    </xf>
    <xf numFmtId="0" fontId="18" fillId="0" borderId="1" xfId="0" applyFont="1" applyFill="1" applyBorder="1" applyAlignment="1">
      <alignment horizontal="left" vertical="center" wrapText="1"/>
    </xf>
    <xf numFmtId="0" fontId="18" fillId="0" borderId="26" xfId="0" applyFont="1" applyFill="1" applyBorder="1" applyAlignment="1">
      <alignment horizontal="left" vertical="top"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top" wrapText="1"/>
    </xf>
    <xf numFmtId="0" fontId="24" fillId="0" borderId="1" xfId="0" applyFont="1" applyFill="1" applyBorder="1" applyAlignment="1">
      <alignment horizontal="center" vertical="center" wrapText="1"/>
    </xf>
    <xf numFmtId="0" fontId="0" fillId="0" borderId="19" xfId="0" applyFont="1" applyBorder="1" applyAlignment="1">
      <alignment horizontal="center" vertical="center" wrapText="1"/>
    </xf>
    <xf numFmtId="0" fontId="18" fillId="0" borderId="1" xfId="0" applyFont="1" applyFill="1" applyBorder="1" applyAlignment="1">
      <alignment vertical="center" wrapText="1"/>
    </xf>
    <xf numFmtId="0" fontId="18" fillId="0" borderId="9" xfId="0" applyFont="1" applyBorder="1" applyAlignment="1">
      <alignment vertical="center" wrapText="1"/>
    </xf>
    <xf numFmtId="0" fontId="19" fillId="0" borderId="21" xfId="0" applyFont="1" applyFill="1" applyBorder="1" applyAlignment="1">
      <alignment horizontal="center" vertical="center" wrapText="1"/>
    </xf>
    <xf numFmtId="0" fontId="19" fillId="0" borderId="21" xfId="0" applyFont="1" applyBorder="1" applyAlignment="1">
      <alignment horizontal="center" vertical="center" wrapText="1"/>
    </xf>
    <xf numFmtId="0" fontId="19" fillId="0" borderId="30"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30" xfId="0" applyFont="1" applyBorder="1" applyAlignment="1">
      <alignment horizontal="center" vertical="center" wrapText="1"/>
    </xf>
    <xf numFmtId="0" fontId="6" fillId="0" borderId="20" xfId="0" applyFont="1" applyFill="1" applyBorder="1" applyAlignment="1">
      <alignment horizontal="center" vertical="center" wrapText="1"/>
    </xf>
    <xf numFmtId="0" fontId="26" fillId="0" borderId="0" xfId="0" applyFont="1" applyFill="1" applyBorder="1" applyAlignment="1">
      <alignment horizontal="left" vertical="center"/>
    </xf>
    <xf numFmtId="0" fontId="0" fillId="0" borderId="0" xfId="0" applyFill="1">
      <alignment vertical="center"/>
    </xf>
    <xf numFmtId="0" fontId="27" fillId="0" borderId="0" xfId="0" applyFont="1" applyAlignment="1">
      <alignment horizontal="left" vertical="center" wrapText="1"/>
    </xf>
    <xf numFmtId="0" fontId="17" fillId="0" borderId="0" xfId="0" applyFont="1" applyFill="1" applyBorder="1" applyAlignment="1">
      <alignment horizontal="left" vertical="center"/>
    </xf>
    <xf numFmtId="0" fontId="28" fillId="0" borderId="0" xfId="0" applyFont="1" applyFill="1" applyBorder="1" applyAlignment="1">
      <alignment vertical="center"/>
    </xf>
    <xf numFmtId="0" fontId="29" fillId="0" borderId="0" xfId="0" applyFont="1" applyFill="1" applyBorder="1" applyAlignment="1">
      <alignment vertical="top"/>
    </xf>
    <xf numFmtId="0" fontId="29" fillId="0" borderId="0" xfId="0" applyFont="1" applyFill="1" applyAlignment="1">
      <alignment vertical="top"/>
    </xf>
    <xf numFmtId="49" fontId="30" fillId="0" borderId="0" xfId="0" applyNumberFormat="1" applyFont="1" applyFill="1" applyBorder="1" applyAlignment="1">
      <alignment vertical="center" wrapText="1"/>
    </xf>
    <xf numFmtId="0" fontId="2" fillId="0" borderId="0" xfId="0" applyFont="1" applyFill="1" applyBorder="1" applyAlignment="1">
      <alignment horizontal="center" vertical="center" shrinkToFit="1"/>
    </xf>
    <xf numFmtId="0" fontId="0" fillId="0" borderId="0" xfId="0" applyBorder="1" applyAlignment="1">
      <alignment vertical="top" wrapText="1"/>
    </xf>
    <xf numFmtId="0" fontId="13" fillId="0" borderId="0" xfId="0" applyFont="1" applyFill="1" applyAlignment="1">
      <alignment vertical="center"/>
    </xf>
    <xf numFmtId="0" fontId="2" fillId="0" borderId="0" xfId="0" applyFont="1" applyFill="1" applyBorder="1" applyAlignment="1">
      <alignment horizontal="center" vertical="center" wrapText="1"/>
    </xf>
    <xf numFmtId="0" fontId="13" fillId="0" borderId="0" xfId="0" applyFont="1" applyFill="1" applyAlignment="1">
      <alignment vertical="top"/>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Border="1" applyAlignment="1">
      <alignment vertical="top" wrapText="1"/>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49" fontId="31" fillId="0" borderId="0" xfId="0" applyNumberFormat="1" applyFont="1" applyFill="1" applyBorder="1" applyAlignment="1">
      <alignment horizontal="left" vertical="center" wrapText="1"/>
    </xf>
    <xf numFmtId="0" fontId="32" fillId="0" borderId="0" xfId="0" applyFont="1" applyFill="1" applyAlignment="1">
      <alignment horizontal="center" vertical="center"/>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0" fillId="0" borderId="12" xfId="0" applyFont="1" applyBorder="1" applyAlignment="1">
      <alignment horizontal="center" vertical="center" wrapText="1"/>
    </xf>
    <xf numFmtId="0" fontId="1" fillId="0" borderId="32" xfId="0" applyFont="1" applyBorder="1" applyAlignment="1">
      <alignment vertical="center" wrapText="1"/>
    </xf>
    <xf numFmtId="0" fontId="1" fillId="0" borderId="33" xfId="0" applyFont="1" applyBorder="1" applyAlignment="1">
      <alignment vertical="center" wrapText="1"/>
    </xf>
    <xf numFmtId="0" fontId="35" fillId="0" borderId="1" xfId="0" applyFont="1" applyFill="1" applyBorder="1" applyAlignment="1">
      <alignment horizontal="center" vertical="center" wrapText="1"/>
    </xf>
    <xf numFmtId="0" fontId="36" fillId="0" borderId="1" xfId="0" applyFont="1" applyBorder="1" applyAlignment="1">
      <alignment vertical="center" wrapText="1"/>
    </xf>
    <xf numFmtId="0" fontId="18" fillId="6" borderId="1" xfId="0" applyFont="1" applyFill="1" applyBorder="1" applyAlignment="1">
      <alignment vertical="center" wrapText="1"/>
    </xf>
    <xf numFmtId="0" fontId="18" fillId="6" borderId="1" xfId="0" applyFont="1" applyFill="1" applyBorder="1" applyAlignment="1">
      <alignment horizontal="left" vertical="center" wrapText="1"/>
    </xf>
    <xf numFmtId="0" fontId="0" fillId="6" borderId="1" xfId="0" applyFont="1" applyFill="1" applyBorder="1" applyAlignment="1">
      <alignment vertical="center" wrapText="1"/>
    </xf>
    <xf numFmtId="0" fontId="36" fillId="5" borderId="1" xfId="0" applyFont="1" applyFill="1" applyBorder="1" applyAlignment="1">
      <alignment vertical="center" wrapText="1"/>
    </xf>
    <xf numFmtId="0" fontId="0" fillId="0" borderId="26" xfId="0" applyFont="1" applyFill="1" applyBorder="1" applyAlignment="1">
      <alignment horizontal="left" vertical="top" wrapText="1"/>
    </xf>
    <xf numFmtId="0" fontId="0" fillId="0" borderId="2" xfId="0" applyFont="1" applyBorder="1" applyAlignment="1">
      <alignment horizontal="center" vertical="center" wrapText="1"/>
    </xf>
    <xf numFmtId="0" fontId="8"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1" xfId="0" applyFont="1" applyFill="1" applyBorder="1" applyAlignment="1">
      <alignment horizontal="left" vertical="center" wrapText="1"/>
    </xf>
    <xf numFmtId="9" fontId="0" fillId="0" borderId="1" xfId="0" applyNumberFormat="1" applyFont="1" applyFill="1" applyBorder="1" applyAlignment="1">
      <alignment horizontal="center" vertical="center" wrapText="1"/>
    </xf>
    <xf numFmtId="0" fontId="0" fillId="0" borderId="9" xfId="0" applyFont="1" applyFill="1" applyBorder="1" applyAlignment="1">
      <alignment vertical="center" wrapText="1"/>
    </xf>
    <xf numFmtId="0" fontId="0" fillId="0" borderId="9"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5" xfId="0" applyFont="1" applyFill="1" applyBorder="1" applyAlignment="1">
      <alignment vertical="center" wrapText="1"/>
    </xf>
    <xf numFmtId="0" fontId="0" fillId="0" borderId="14" xfId="0" applyFont="1" applyFill="1" applyBorder="1" applyAlignment="1">
      <alignment horizontal="left" vertical="center" wrapText="1"/>
    </xf>
    <xf numFmtId="9"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top" wrapText="1"/>
    </xf>
    <xf numFmtId="9" fontId="0" fillId="0" borderId="19" xfId="0" applyNumberFormat="1" applyFont="1" applyFill="1" applyBorder="1" applyAlignment="1">
      <alignment horizontal="left" vertical="center" wrapText="1"/>
    </xf>
    <xf numFmtId="0" fontId="0" fillId="0" borderId="14" xfId="0" applyFont="1" applyFill="1" applyBorder="1" applyAlignment="1">
      <alignment vertical="center" wrapText="1"/>
    </xf>
    <xf numFmtId="0" fontId="0" fillId="0" borderId="2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9" fillId="0" borderId="14" xfId="0" applyFont="1" applyFill="1" applyBorder="1" applyAlignment="1">
      <alignment vertical="center" wrapText="1"/>
    </xf>
    <xf numFmtId="0" fontId="9" fillId="0" borderId="1"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9" fillId="0" borderId="9" xfId="0" applyFont="1" applyFill="1" applyBorder="1" applyAlignment="1">
      <alignment vertical="center" wrapText="1"/>
    </xf>
    <xf numFmtId="0" fontId="9" fillId="0" borderId="9" xfId="0" applyFont="1" applyFill="1" applyBorder="1" applyAlignment="1">
      <alignment horizontal="left" vertical="center" wrapText="1"/>
    </xf>
    <xf numFmtId="0" fontId="0" fillId="0" borderId="1" xfId="0" applyFont="1" applyFill="1" applyBorder="1" applyAlignment="1">
      <alignment vertical="top"/>
    </xf>
    <xf numFmtId="0" fontId="18" fillId="0" borderId="21" xfId="0" applyFont="1" applyFill="1" applyBorder="1" applyAlignment="1">
      <alignment vertical="center" wrapText="1"/>
    </xf>
    <xf numFmtId="0" fontId="18" fillId="7" borderId="26" xfId="0" applyFont="1" applyFill="1" applyBorder="1" applyAlignment="1">
      <alignment vertical="center" wrapText="1"/>
    </xf>
    <xf numFmtId="0" fontId="37" fillId="0" borderId="7" xfId="0" applyFont="1" applyBorder="1" applyAlignment="1">
      <alignment horizontal="left" vertical="center" wrapText="1"/>
    </xf>
    <xf numFmtId="0" fontId="18" fillId="0" borderId="46" xfId="0" applyFont="1" applyBorder="1" applyAlignment="1">
      <alignment vertical="center" wrapText="1"/>
    </xf>
    <xf numFmtId="0" fontId="19" fillId="0" borderId="21" xfId="0" applyFont="1" applyFill="1" applyBorder="1" applyAlignment="1">
      <alignment horizontal="center" vertical="center" wrapText="1"/>
    </xf>
    <xf numFmtId="0" fontId="0" fillId="8" borderId="1" xfId="0" applyFill="1" applyBorder="1" applyAlignment="1">
      <alignment horizontal="center" vertical="center"/>
    </xf>
    <xf numFmtId="0" fontId="18" fillId="9" borderId="52" xfId="0" applyFont="1" applyFill="1" applyBorder="1" applyAlignment="1">
      <alignment horizontal="right" vertical="center" wrapText="1"/>
    </xf>
    <xf numFmtId="0" fontId="21" fillId="0" borderId="46" xfId="0" applyFont="1" applyBorder="1" applyAlignment="1">
      <alignment vertical="center" wrapText="1"/>
    </xf>
    <xf numFmtId="0" fontId="18" fillId="0" borderId="30" xfId="0" applyFont="1" applyFill="1" applyBorder="1" applyAlignment="1">
      <alignment vertical="center" wrapText="1"/>
    </xf>
    <xf numFmtId="0" fontId="37" fillId="7" borderId="9" xfId="0" applyFont="1" applyFill="1" applyBorder="1" applyAlignment="1">
      <alignment horizontal="center" vertical="top" wrapText="1"/>
    </xf>
    <xf numFmtId="0" fontId="1" fillId="6" borderId="1" xfId="0" applyFont="1" applyFill="1" applyBorder="1" applyAlignment="1">
      <alignment vertical="center" wrapText="1"/>
    </xf>
    <xf numFmtId="0" fontId="0" fillId="0" borderId="26"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4" xfId="0" applyFont="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0" fillId="0" borderId="1" xfId="0" applyFont="1" applyFill="1" applyBorder="1" applyAlignment="1">
      <alignment horizontal="left" vertical="top" wrapText="1"/>
    </xf>
    <xf numFmtId="0" fontId="0"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0" xfId="0" applyFont="1" applyBorder="1" applyAlignment="1">
      <alignment horizontal="left" vertical="center" wrapText="1"/>
    </xf>
    <xf numFmtId="0" fontId="0" fillId="0" borderId="20" xfId="0" applyFont="1" applyBorder="1" applyAlignment="1">
      <alignment vertical="center" wrapText="1"/>
    </xf>
    <xf numFmtId="0" fontId="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54" xfId="0" applyFont="1" applyFill="1" applyBorder="1" applyAlignment="1">
      <alignment horizontal="center" vertical="top" wrapText="1"/>
    </xf>
    <xf numFmtId="0" fontId="18" fillId="0" borderId="46"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7" xfId="0" applyFont="1" applyBorder="1" applyAlignment="1">
      <alignment horizontal="left" vertical="center" wrapText="1"/>
    </xf>
    <xf numFmtId="0" fontId="18" fillId="0" borderId="21" xfId="0" applyFont="1" applyBorder="1" applyAlignment="1">
      <alignment horizontal="left" vertical="center" wrapText="1"/>
    </xf>
    <xf numFmtId="0" fontId="18" fillId="0" borderId="32" xfId="0" applyFont="1" applyBorder="1" applyAlignment="1">
      <alignment horizontal="left" vertical="center" wrapText="1"/>
    </xf>
    <xf numFmtId="0" fontId="18" fillId="0" borderId="34" xfId="0" applyFont="1" applyBorder="1" applyAlignment="1">
      <alignment horizontal="left" vertical="center" wrapText="1"/>
    </xf>
    <xf numFmtId="0" fontId="18" fillId="0" borderId="7"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3" fillId="0" borderId="0" xfId="0" applyFont="1" applyBorder="1" applyAlignment="1">
      <alignment horizontal="left" vertical="top" shrinkToFit="1"/>
    </xf>
    <xf numFmtId="0" fontId="0" fillId="0" borderId="0" xfId="0" applyFont="1" applyBorder="1" applyAlignment="1">
      <alignment horizontal="right" vertical="top" wrapText="1"/>
    </xf>
    <xf numFmtId="0" fontId="18" fillId="9" borderId="32"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47" xfId="0" applyFont="1" applyFill="1" applyBorder="1" applyAlignment="1">
      <alignment horizontal="left" vertical="center" wrapText="1"/>
    </xf>
    <xf numFmtId="0" fontId="18" fillId="7" borderId="48" xfId="0" applyFont="1" applyFill="1" applyBorder="1" applyAlignment="1">
      <alignment horizontal="left" vertical="center" wrapText="1"/>
    </xf>
    <xf numFmtId="0" fontId="18" fillId="7" borderId="49" xfId="0" applyFont="1" applyFill="1" applyBorder="1" applyAlignment="1">
      <alignment horizontal="left" vertical="center" wrapText="1"/>
    </xf>
    <xf numFmtId="0" fontId="18" fillId="7" borderId="50" xfId="0" applyFont="1" applyFill="1" applyBorder="1" applyAlignment="1">
      <alignment horizontal="left" vertical="center" wrapText="1"/>
    </xf>
    <xf numFmtId="0" fontId="18" fillId="7" borderId="51" xfId="0" applyFont="1" applyFill="1" applyBorder="1" applyAlignment="1">
      <alignment horizontal="left" vertical="center" wrapText="1"/>
    </xf>
    <xf numFmtId="0" fontId="18" fillId="7" borderId="53" xfId="0" applyFont="1" applyFill="1" applyBorder="1" applyAlignment="1">
      <alignment horizontal="left" vertical="center" wrapText="1"/>
    </xf>
    <xf numFmtId="0" fontId="3" fillId="0" borderId="0" xfId="0" applyFont="1" applyBorder="1" applyAlignment="1">
      <alignment horizontal="center" vertical="top" wrapText="1"/>
    </xf>
    <xf numFmtId="0" fontId="18" fillId="0" borderId="32" xfId="0" applyFont="1" applyBorder="1" applyAlignment="1">
      <alignment horizontal="left" vertical="top" wrapText="1"/>
    </xf>
    <xf numFmtId="0" fontId="18" fillId="0" borderId="34" xfId="0" applyFont="1" applyBorder="1" applyAlignment="1">
      <alignment horizontal="left" vertical="top" wrapText="1"/>
    </xf>
    <xf numFmtId="0" fontId="18" fillId="0" borderId="28" xfId="0" applyFont="1" applyBorder="1" applyAlignment="1">
      <alignment horizontal="left" vertical="top" wrapText="1"/>
    </xf>
    <xf numFmtId="0" fontId="18" fillId="0" borderId="30" xfId="0" applyFont="1" applyBorder="1" applyAlignment="1">
      <alignment horizontal="left" vertical="top" wrapText="1"/>
    </xf>
    <xf numFmtId="0" fontId="25" fillId="7" borderId="7"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0" fillId="0" borderId="7"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21"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0" fillId="0" borderId="7" xfId="0" applyFont="1" applyBorder="1" applyAlignment="1">
      <alignment horizontal="left" vertical="top" wrapText="1"/>
    </xf>
    <xf numFmtId="0" fontId="0" fillId="0" borderId="26" xfId="0" applyFont="1" applyBorder="1" applyAlignment="1">
      <alignment horizontal="left" vertical="top" wrapText="1"/>
    </xf>
    <xf numFmtId="0" fontId="0" fillId="0" borderId="21" xfId="0" applyFont="1" applyBorder="1" applyAlignment="1">
      <alignment horizontal="left" vertical="top" wrapText="1"/>
    </xf>
    <xf numFmtId="0" fontId="18" fillId="0" borderId="46" xfId="0" applyFont="1" applyBorder="1" applyAlignment="1">
      <alignment horizontal="left" vertical="top" wrapText="1"/>
    </xf>
    <xf numFmtId="0" fontId="18" fillId="0" borderId="0" xfId="0" applyFont="1" applyBorder="1" applyAlignment="1">
      <alignment horizontal="left" vertical="top" wrapText="1"/>
    </xf>
    <xf numFmtId="0" fontId="18" fillId="0" borderId="2" xfId="0" applyFont="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32"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1"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9" borderId="7" xfId="0" applyFont="1" applyFill="1" applyBorder="1" applyAlignment="1">
      <alignment horizontal="left" vertical="center" wrapText="1"/>
    </xf>
    <xf numFmtId="0" fontId="18" fillId="9" borderId="26" xfId="0" applyFont="1" applyFill="1" applyBorder="1" applyAlignment="1">
      <alignment horizontal="left" vertical="center" wrapText="1"/>
    </xf>
    <xf numFmtId="0" fontId="18" fillId="9" borderId="21" xfId="0" applyFont="1" applyFill="1" applyBorder="1" applyAlignment="1">
      <alignment horizontal="left" vertical="center" wrapText="1"/>
    </xf>
    <xf numFmtId="0" fontId="18" fillId="0" borderId="22" xfId="0" applyFont="1" applyFill="1" applyBorder="1" applyAlignment="1">
      <alignment vertical="center" wrapText="1"/>
    </xf>
    <xf numFmtId="0" fontId="18" fillId="0" borderId="12" xfId="0" applyFont="1" applyFill="1" applyBorder="1" applyAlignment="1">
      <alignment vertical="center" wrapText="1"/>
    </xf>
    <xf numFmtId="0" fontId="19" fillId="0" borderId="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8" fillId="0" borderId="41"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7" xfId="0" applyFont="1" applyFill="1" applyBorder="1" applyAlignment="1">
      <alignment vertical="center" wrapText="1"/>
    </xf>
    <xf numFmtId="0" fontId="0" fillId="0" borderId="1" xfId="0" applyFont="1" applyFill="1" applyBorder="1" applyAlignment="1">
      <alignment horizontal="left" vertical="top" wrapText="1"/>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18" fillId="0" borderId="1" xfId="0" applyFont="1" applyBorder="1" applyAlignment="1">
      <alignment horizontal="left" vertical="center" wrapText="1"/>
    </xf>
    <xf numFmtId="0" fontId="0"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31" xfId="0" applyFont="1" applyBorder="1" applyAlignment="1">
      <alignment horizontal="left" vertical="center" wrapText="1"/>
    </xf>
    <xf numFmtId="0" fontId="18" fillId="0" borderId="18" xfId="0" applyFont="1" applyBorder="1" applyAlignment="1">
      <alignment horizontal="left" vertical="center" wrapText="1"/>
    </xf>
    <xf numFmtId="0" fontId="18" fillId="0" borderId="1" xfId="0" applyFont="1" applyBorder="1" applyAlignment="1">
      <alignment horizontal="center" vertical="center" wrapText="1"/>
    </xf>
    <xf numFmtId="0" fontId="18" fillId="0" borderId="28" xfId="0" applyFont="1" applyBorder="1" applyAlignment="1">
      <alignment horizontal="left" vertical="center" wrapText="1"/>
    </xf>
    <xf numFmtId="0" fontId="18" fillId="0" borderId="30" xfId="0" applyFont="1" applyBorder="1" applyAlignment="1">
      <alignment horizontal="left" vertical="center" wrapText="1"/>
    </xf>
    <xf numFmtId="0" fontId="0" fillId="0" borderId="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3" xfId="0" applyFont="1" applyBorder="1" applyAlignment="1">
      <alignment horizontal="left" vertical="center" wrapText="1"/>
    </xf>
    <xf numFmtId="0" fontId="0" fillId="0" borderId="0" xfId="0" applyFont="1" applyBorder="1" applyAlignment="1">
      <alignment horizontal="left" vertical="center" wrapText="1"/>
    </xf>
    <xf numFmtId="0" fontId="0" fillId="0" borderId="1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3" fillId="0" borderId="0" xfId="0" applyFont="1" applyBorder="1" applyAlignment="1">
      <alignment horizontal="left" vertical="center" shrinkToFit="1"/>
    </xf>
    <xf numFmtId="0" fontId="13" fillId="0" borderId="40" xfId="0" applyFont="1" applyBorder="1" applyAlignment="1">
      <alignment horizontal="left" vertical="center" shrinkToFit="1"/>
    </xf>
    <xf numFmtId="0" fontId="0" fillId="0" borderId="20" xfId="0" applyFont="1" applyBorder="1" applyAlignment="1">
      <alignment vertical="center" wrapText="1"/>
    </xf>
    <xf numFmtId="0" fontId="0" fillId="0" borderId="8" xfId="0" applyFont="1" applyBorder="1" applyAlignment="1">
      <alignment vertical="center" wrapText="1"/>
    </xf>
    <xf numFmtId="0" fontId="1" fillId="4" borderId="10" xfId="0" applyFont="1" applyFill="1" applyBorder="1" applyAlignment="1">
      <alignment horizontal="center" vertical="center" wrapText="1"/>
    </xf>
    <xf numFmtId="0" fontId="0" fillId="0" borderId="7" xfId="0" applyFont="1" applyBorder="1" applyAlignment="1">
      <alignment horizontal="left" vertical="center" wrapText="1"/>
    </xf>
    <xf numFmtId="0" fontId="0" fillId="0" borderId="21" xfId="0" applyFont="1" applyBorder="1" applyAlignment="1">
      <alignment horizontal="left" vertical="center" wrapText="1"/>
    </xf>
    <xf numFmtId="0" fontId="0" fillId="0" borderId="1" xfId="0" applyFont="1" applyBorder="1" applyAlignment="1">
      <alignment horizontal="left" vertical="top"/>
    </xf>
    <xf numFmtId="0" fontId="6" fillId="0" borderId="1" xfId="0" applyFont="1" applyFill="1" applyBorder="1" applyAlignment="1">
      <alignment horizontal="left" vertical="top" wrapText="1"/>
    </xf>
    <xf numFmtId="0" fontId="18" fillId="0" borderId="43" xfId="0" applyFont="1" applyBorder="1" applyAlignment="1">
      <alignment horizontal="left" vertical="center" wrapText="1"/>
    </xf>
    <xf numFmtId="0" fontId="18" fillId="0" borderId="19" xfId="0" applyFont="1" applyBorder="1" applyAlignment="1">
      <alignment horizontal="left" vertical="center" wrapText="1"/>
    </xf>
    <xf numFmtId="0" fontId="18" fillId="0" borderId="36"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8" fillId="0" borderId="7"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1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8" fillId="0" borderId="4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0" fillId="0" borderId="32"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34" xfId="0" applyFont="1" applyFill="1" applyBorder="1" applyAlignment="1">
      <alignment horizontal="left" vertical="top" wrapText="1"/>
    </xf>
    <xf numFmtId="0" fontId="25" fillId="0" borderId="7"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18" fillId="9" borderId="47" xfId="0" applyFont="1" applyFill="1" applyBorder="1" applyAlignment="1">
      <alignment horizontal="left" vertical="center" wrapText="1"/>
    </xf>
    <xf numFmtId="0" fontId="18" fillId="9" borderId="48" xfId="0" applyFont="1" applyFill="1" applyBorder="1" applyAlignment="1">
      <alignment horizontal="left" vertical="center" wrapText="1"/>
    </xf>
    <xf numFmtId="0" fontId="18" fillId="9" borderId="49" xfId="0" applyFont="1" applyFill="1" applyBorder="1" applyAlignment="1">
      <alignment horizontal="left" vertical="center" wrapText="1"/>
    </xf>
    <xf numFmtId="0" fontId="18" fillId="9" borderId="50" xfId="0" applyFont="1" applyFill="1" applyBorder="1" applyAlignment="1">
      <alignment horizontal="left" vertical="center" wrapText="1"/>
    </xf>
    <xf numFmtId="0" fontId="18" fillId="9" borderId="51" xfId="0" applyFont="1" applyFill="1" applyBorder="1" applyAlignment="1">
      <alignment horizontal="left" vertical="center" wrapText="1"/>
    </xf>
    <xf numFmtId="0" fontId="18" fillId="9" borderId="53" xfId="0" applyFont="1" applyFill="1" applyBorder="1" applyAlignment="1">
      <alignment horizontal="left" vertical="center" wrapText="1"/>
    </xf>
    <xf numFmtId="0" fontId="32" fillId="8" borderId="1" xfId="0" applyFont="1" applyFill="1" applyBorder="1" applyAlignment="1">
      <alignment horizontal="center" vertical="center" wrapText="1"/>
    </xf>
    <xf numFmtId="0" fontId="32" fillId="8" borderId="1" xfId="0" applyFont="1" applyFill="1" applyBorder="1" applyAlignment="1">
      <alignment horizontal="center" vertical="center"/>
    </xf>
    <xf numFmtId="0" fontId="32" fillId="5" borderId="1" xfId="0" applyFont="1" applyFill="1" applyBorder="1" applyAlignment="1">
      <alignment horizontal="center" vertical="center" wrapText="1"/>
    </xf>
    <xf numFmtId="0" fontId="32" fillId="5" borderId="1" xfId="0" applyFont="1" applyFill="1" applyBorder="1" applyAlignment="1">
      <alignment horizontal="center" vertical="center"/>
    </xf>
    <xf numFmtId="0" fontId="33" fillId="5" borderId="1" xfId="0" applyFont="1" applyFill="1" applyBorder="1" applyAlignment="1">
      <alignment horizontal="center" vertical="center" wrapText="1"/>
    </xf>
    <xf numFmtId="0" fontId="33" fillId="5"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2" fillId="0" borderId="14"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26" fillId="0" borderId="0" xfId="0" applyFont="1" applyFill="1" applyBorder="1" applyAlignment="1">
      <alignment horizontal="left" vertical="center"/>
    </xf>
    <xf numFmtId="49" fontId="30" fillId="0" borderId="0" xfId="0" applyNumberFormat="1" applyFont="1" applyFill="1" applyBorder="1" applyAlignment="1">
      <alignment horizontal="center" vertical="center"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15"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60"/>
  <sheetViews>
    <sheetView tabSelected="1" showWhiteSpace="0" view="pageBreakPreview" zoomScale="70" zoomScaleNormal="70" zoomScaleSheetLayoutView="70" workbookViewId="0">
      <selection activeCell="Q10" sqref="Q10:U10"/>
    </sheetView>
  </sheetViews>
  <sheetFormatPr defaultRowHeight="13.5" x14ac:dyDescent="0.15"/>
  <cols>
    <col min="1" max="1" width="11.125" style="1" customWidth="1"/>
    <col min="2" max="2" width="10.375" style="1" customWidth="1"/>
    <col min="3" max="3" width="4.25" style="1" customWidth="1"/>
    <col min="4" max="4" width="8" style="1" customWidth="1"/>
    <col min="5" max="5" width="4.625" style="1" customWidth="1"/>
    <col min="6" max="6" width="13.875" style="1" customWidth="1"/>
    <col min="7" max="7" width="14" style="1" customWidth="1"/>
    <col min="8" max="8" width="8.75" style="1" customWidth="1"/>
    <col min="9" max="9" width="9.5" style="1" customWidth="1"/>
    <col min="10" max="10" width="17.125" style="1" customWidth="1"/>
    <col min="11" max="12" width="15.875" style="1" customWidth="1"/>
    <col min="13" max="13" width="13.875" style="1" customWidth="1"/>
    <col min="14" max="14" width="12" style="1" customWidth="1"/>
    <col min="15" max="15" width="13.375" style="1" customWidth="1"/>
    <col min="16" max="16" width="12.625" style="1" customWidth="1"/>
    <col min="17" max="17" width="12.75" style="1" customWidth="1"/>
    <col min="18" max="18" width="12.875" style="1" customWidth="1"/>
    <col min="19" max="19" width="5.875" style="1" customWidth="1"/>
    <col min="20" max="20" width="12.5" style="1" customWidth="1"/>
    <col min="21" max="21" width="19.625" style="2" customWidth="1"/>
    <col min="22" max="16384" width="9" style="2"/>
  </cols>
  <sheetData>
    <row r="1" spans="1:27" ht="42" customHeight="1" x14ac:dyDescent="0.15">
      <c r="A1" s="203" t="s">
        <v>210</v>
      </c>
      <c r="B1" s="203"/>
      <c r="C1" s="203"/>
      <c r="D1" s="203"/>
      <c r="E1" s="203"/>
      <c r="F1" s="203"/>
      <c r="G1" s="203"/>
      <c r="H1" s="203"/>
      <c r="I1" s="203"/>
      <c r="J1" s="203"/>
      <c r="K1" s="203"/>
      <c r="L1" s="203"/>
      <c r="M1" s="203"/>
      <c r="R1" s="215" t="s">
        <v>245</v>
      </c>
      <c r="S1" s="215"/>
      <c r="T1" s="215"/>
      <c r="U1" s="215"/>
    </row>
    <row r="2" spans="1:27" ht="24" customHeight="1" x14ac:dyDescent="0.15">
      <c r="A2" s="118" t="s">
        <v>3</v>
      </c>
      <c r="B2" s="220"/>
      <c r="C2" s="221"/>
      <c r="D2" s="221"/>
      <c r="E2" s="221"/>
      <c r="F2" s="221"/>
      <c r="G2" s="222"/>
      <c r="H2" s="2"/>
      <c r="I2" s="2"/>
      <c r="J2" s="2"/>
      <c r="K2" s="2"/>
      <c r="L2" s="2"/>
      <c r="M2" s="2"/>
      <c r="N2" s="3"/>
      <c r="O2" s="4"/>
      <c r="P2" s="5" t="s">
        <v>0</v>
      </c>
      <c r="Q2" s="5" t="s">
        <v>1</v>
      </c>
      <c r="R2" s="5" t="s">
        <v>2</v>
      </c>
      <c r="S2" s="204" t="s">
        <v>100</v>
      </c>
      <c r="T2" s="204"/>
      <c r="U2" s="204"/>
    </row>
    <row r="3" spans="1:27" ht="27.75" customHeight="1" x14ac:dyDescent="0.15">
      <c r="A3" s="8" t="s">
        <v>6</v>
      </c>
      <c r="B3" s="207"/>
      <c r="C3" s="207"/>
      <c r="D3" s="207"/>
      <c r="E3" s="207"/>
      <c r="F3" s="208"/>
      <c r="G3" s="208"/>
      <c r="H3" s="31"/>
      <c r="I3" s="205" t="s">
        <v>4</v>
      </c>
      <c r="J3" s="209" t="s">
        <v>195</v>
      </c>
      <c r="K3" s="210"/>
      <c r="L3" s="210" t="s">
        <v>196</v>
      </c>
      <c r="M3" s="210"/>
      <c r="N3" s="211"/>
      <c r="O3" s="27"/>
      <c r="P3" s="28" t="s">
        <v>5</v>
      </c>
      <c r="Q3" s="29">
        <v>90</v>
      </c>
      <c r="R3" s="29">
        <v>73</v>
      </c>
      <c r="S3" s="30"/>
      <c r="T3" s="216" t="s">
        <v>231</v>
      </c>
      <c r="U3" s="217"/>
      <c r="W3" s="119" t="s">
        <v>171</v>
      </c>
      <c r="X3" s="120" t="s">
        <v>170</v>
      </c>
    </row>
    <row r="4" spans="1:27" ht="30.75" customHeight="1" x14ac:dyDescent="0.15">
      <c r="A4" s="7" t="s">
        <v>9</v>
      </c>
      <c r="B4" s="223" t="s">
        <v>229</v>
      </c>
      <c r="C4" s="224"/>
      <c r="D4" s="224"/>
      <c r="E4" s="172" t="s">
        <v>7</v>
      </c>
      <c r="F4" s="175"/>
      <c r="G4" s="175"/>
      <c r="H4" s="31"/>
      <c r="I4" s="206"/>
      <c r="J4" s="212" t="s">
        <v>198</v>
      </c>
      <c r="K4" s="213"/>
      <c r="L4" s="213"/>
      <c r="M4" s="214"/>
      <c r="N4" s="171" t="s">
        <v>197</v>
      </c>
      <c r="O4" s="27"/>
      <c r="P4" s="28" t="s">
        <v>8</v>
      </c>
      <c r="Q4" s="29">
        <v>72</v>
      </c>
      <c r="R4" s="29">
        <v>51</v>
      </c>
      <c r="S4" s="30"/>
      <c r="T4" s="218"/>
      <c r="U4" s="219"/>
      <c r="W4" s="2" t="s">
        <v>173</v>
      </c>
      <c r="X4" s="2" t="s">
        <v>172</v>
      </c>
    </row>
    <row r="5" spans="1:27" ht="30" customHeight="1" x14ac:dyDescent="0.15">
      <c r="A5" s="268" t="s">
        <v>213</v>
      </c>
      <c r="B5" s="197"/>
      <c r="C5" s="167" t="s">
        <v>228</v>
      </c>
      <c r="D5" s="166"/>
      <c r="E5" s="165" t="s">
        <v>234</v>
      </c>
      <c r="F5" s="173" t="s">
        <v>214</v>
      </c>
      <c r="G5" s="174"/>
      <c r="H5" s="31"/>
      <c r="I5" s="246" t="s">
        <v>10</v>
      </c>
      <c r="J5" s="247"/>
      <c r="K5" s="247"/>
      <c r="L5" s="247"/>
      <c r="M5" s="247"/>
      <c r="N5" s="248"/>
      <c r="O5" s="32"/>
      <c r="P5" s="28" t="s">
        <v>11</v>
      </c>
      <c r="Q5" s="29">
        <v>50</v>
      </c>
      <c r="R5" s="29">
        <v>25</v>
      </c>
      <c r="S5" s="235" t="s">
        <v>211</v>
      </c>
      <c r="T5" s="236"/>
      <c r="U5" s="236"/>
    </row>
    <row r="6" spans="1:27" ht="13.5" customHeight="1" x14ac:dyDescent="0.15">
      <c r="B6" s="33"/>
      <c r="C6" s="33"/>
      <c r="D6" s="33"/>
      <c r="E6" s="33"/>
      <c r="F6" s="33"/>
      <c r="G6" s="33"/>
      <c r="H6" s="33"/>
      <c r="I6" s="33"/>
      <c r="J6" s="33"/>
      <c r="K6" s="33"/>
      <c r="L6" s="33"/>
      <c r="M6" s="33"/>
      <c r="N6" s="33"/>
      <c r="O6" s="33"/>
      <c r="P6" s="27"/>
      <c r="Q6" s="27"/>
      <c r="R6" s="27"/>
      <c r="S6" s="27"/>
      <c r="T6" s="27"/>
      <c r="U6" s="34"/>
    </row>
    <row r="7" spans="1:27" ht="13.5" customHeight="1" x14ac:dyDescent="0.15">
      <c r="A7" s="269" t="s">
        <v>12</v>
      </c>
      <c r="B7" s="270" t="s">
        <v>13</v>
      </c>
      <c r="C7" s="271"/>
      <c r="D7" s="272"/>
      <c r="E7" s="237" t="s">
        <v>14</v>
      </c>
      <c r="F7" s="279"/>
      <c r="G7" s="283" t="s">
        <v>201</v>
      </c>
      <c r="H7" s="280" t="s">
        <v>15</v>
      </c>
      <c r="I7" s="237" t="s">
        <v>16</v>
      </c>
      <c r="J7" s="251" t="s">
        <v>202</v>
      </c>
      <c r="K7" s="252"/>
      <c r="L7" s="252"/>
      <c r="M7" s="252"/>
      <c r="N7" s="253"/>
      <c r="O7" s="229" t="s">
        <v>17</v>
      </c>
      <c r="P7" s="238" t="s">
        <v>18</v>
      </c>
      <c r="Q7" s="241" t="s">
        <v>19</v>
      </c>
      <c r="R7" s="241"/>
      <c r="S7" s="241"/>
      <c r="T7" s="241"/>
      <c r="U7" s="241"/>
    </row>
    <row r="8" spans="1:27" ht="20.25" customHeight="1" x14ac:dyDescent="0.15">
      <c r="A8" s="269"/>
      <c r="B8" s="273"/>
      <c r="C8" s="274"/>
      <c r="D8" s="275"/>
      <c r="E8" s="237"/>
      <c r="F8" s="279"/>
      <c r="G8" s="283"/>
      <c r="H8" s="280"/>
      <c r="I8" s="237"/>
      <c r="J8" s="254"/>
      <c r="K8" s="255"/>
      <c r="L8" s="255"/>
      <c r="M8" s="255"/>
      <c r="N8" s="256"/>
      <c r="O8" s="230"/>
      <c r="P8" s="239"/>
      <c r="Q8" s="241"/>
      <c r="R8" s="241"/>
      <c r="S8" s="241"/>
      <c r="T8" s="241"/>
      <c r="U8" s="241"/>
    </row>
    <row r="9" spans="1:27" ht="27.75" customHeight="1" x14ac:dyDescent="0.15">
      <c r="A9" s="269"/>
      <c r="B9" s="276"/>
      <c r="C9" s="277"/>
      <c r="D9" s="278"/>
      <c r="E9" s="237" t="s">
        <v>20</v>
      </c>
      <c r="F9" s="279"/>
      <c r="G9" s="283"/>
      <c r="H9" s="272"/>
      <c r="I9" s="229"/>
      <c r="J9" s="36" t="s">
        <v>21</v>
      </c>
      <c r="K9" s="36" t="s">
        <v>22</v>
      </c>
      <c r="L9" s="36" t="s">
        <v>23</v>
      </c>
      <c r="M9" s="36" t="s">
        <v>24</v>
      </c>
      <c r="N9" s="36" t="s">
        <v>25</v>
      </c>
      <c r="O9" s="231"/>
      <c r="P9" s="240"/>
      <c r="Q9" s="241"/>
      <c r="R9" s="241"/>
      <c r="S9" s="241"/>
      <c r="T9" s="241"/>
      <c r="U9" s="241"/>
    </row>
    <row r="10" spans="1:27" s="11" customFormat="1" ht="87.75" customHeight="1" x14ac:dyDescent="0.15">
      <c r="A10" s="8" t="s">
        <v>26</v>
      </c>
      <c r="B10" s="37" t="s">
        <v>27</v>
      </c>
      <c r="C10" s="268" t="s">
        <v>145</v>
      </c>
      <c r="D10" s="268"/>
      <c r="E10" s="249" t="s">
        <v>28</v>
      </c>
      <c r="F10" s="250"/>
      <c r="G10" s="123"/>
      <c r="H10" s="86">
        <f>IF(G10="",0,IF(G10=K10,5,IF(G10=L10,3,IF(G10=M10,1,IF(G10=N10,0)))))</f>
        <v>0</v>
      </c>
      <c r="I10" s="38" t="s">
        <v>29</v>
      </c>
      <c r="J10" s="137"/>
      <c r="K10" s="143" t="s">
        <v>30</v>
      </c>
      <c r="L10" s="143" t="s">
        <v>31</v>
      </c>
      <c r="M10" s="143" t="s">
        <v>32</v>
      </c>
      <c r="N10" s="137" t="s">
        <v>33</v>
      </c>
      <c r="O10" s="39"/>
      <c r="P10" s="129" t="s">
        <v>34</v>
      </c>
      <c r="Q10" s="232" t="s">
        <v>235</v>
      </c>
      <c r="R10" s="233"/>
      <c r="S10" s="233"/>
      <c r="T10" s="233"/>
      <c r="U10" s="234"/>
      <c r="W10" s="80"/>
      <c r="X10" s="84" t="s">
        <v>30</v>
      </c>
      <c r="Y10" s="84" t="s">
        <v>31</v>
      </c>
      <c r="Z10" s="84" t="s">
        <v>32</v>
      </c>
      <c r="AA10" s="80" t="s">
        <v>33</v>
      </c>
    </row>
    <row r="11" spans="1:27" s="11" customFormat="1" ht="75.75" customHeight="1" x14ac:dyDescent="0.15">
      <c r="A11" s="6"/>
      <c r="B11" s="40"/>
      <c r="C11" s="284" t="s">
        <v>146</v>
      </c>
      <c r="D11" s="285"/>
      <c r="E11" s="281" t="s">
        <v>215</v>
      </c>
      <c r="F11" s="282"/>
      <c r="G11" s="124"/>
      <c r="H11" s="87">
        <f>IF(G11="",0,IF(G11=K11,5,IF(G11=L11,3,IF(G11=M11,1,IF(G11=N11,0)))))</f>
        <v>0</v>
      </c>
      <c r="I11" s="38"/>
      <c r="J11" s="144"/>
      <c r="K11" s="143" t="s">
        <v>218</v>
      </c>
      <c r="L11" s="143" t="s">
        <v>219</v>
      </c>
      <c r="M11" s="143" t="s">
        <v>35</v>
      </c>
      <c r="N11" s="137" t="s">
        <v>33</v>
      </c>
      <c r="O11" s="39"/>
      <c r="P11" s="129"/>
      <c r="Q11" s="225" t="s">
        <v>216</v>
      </c>
      <c r="R11" s="226"/>
      <c r="S11" s="226"/>
      <c r="T11" s="226"/>
      <c r="U11" s="227"/>
      <c r="W11" s="41"/>
      <c r="X11" s="84" t="s">
        <v>116</v>
      </c>
      <c r="Y11" s="84" t="s">
        <v>117</v>
      </c>
      <c r="Z11" s="84" t="s">
        <v>35</v>
      </c>
      <c r="AA11" s="80" t="s">
        <v>33</v>
      </c>
    </row>
    <row r="12" spans="1:27" s="11" customFormat="1" ht="93" customHeight="1" x14ac:dyDescent="0.15">
      <c r="A12" s="12"/>
      <c r="B12" s="37" t="s">
        <v>36</v>
      </c>
      <c r="C12" s="197" t="s">
        <v>147</v>
      </c>
      <c r="D12" s="198"/>
      <c r="E12" s="249" t="s">
        <v>37</v>
      </c>
      <c r="F12" s="250"/>
      <c r="G12" s="123"/>
      <c r="H12" s="88">
        <f>IF(G12="",0,IF(G12=K12,5,IF(G12=L12,3,IF(G12=M12,1,IF(G12=N12,0)))))</f>
        <v>0</v>
      </c>
      <c r="I12" s="44"/>
      <c r="J12" s="133"/>
      <c r="K12" s="147" t="s">
        <v>118</v>
      </c>
      <c r="L12" s="148" t="s">
        <v>119</v>
      </c>
      <c r="M12" s="149" t="s">
        <v>93</v>
      </c>
      <c r="N12" s="150" t="s">
        <v>38</v>
      </c>
      <c r="O12" s="50"/>
      <c r="P12" s="131" t="s">
        <v>39</v>
      </c>
      <c r="Q12" s="232" t="s">
        <v>76</v>
      </c>
      <c r="R12" s="233"/>
      <c r="S12" s="233"/>
      <c r="T12" s="233"/>
      <c r="U12" s="234"/>
      <c r="W12" s="45"/>
      <c r="X12" s="46" t="s">
        <v>118</v>
      </c>
      <c r="Y12" s="47" t="s">
        <v>119</v>
      </c>
      <c r="Z12" s="48" t="s">
        <v>93</v>
      </c>
      <c r="AA12" s="49" t="s">
        <v>38</v>
      </c>
    </row>
    <row r="13" spans="1:27" s="11" customFormat="1" ht="66" customHeight="1" x14ac:dyDescent="0.15">
      <c r="A13" s="12"/>
      <c r="B13" s="40"/>
      <c r="C13" s="199" t="s">
        <v>148</v>
      </c>
      <c r="D13" s="200"/>
      <c r="E13" s="244" t="s">
        <v>40</v>
      </c>
      <c r="F13" s="245"/>
      <c r="G13" s="124"/>
      <c r="H13" s="86">
        <f>IF(G13="",0,IF(G13=K13,5,IF(G13=L13,3,IF(G13=M13,1,IF(G13=N13,0)))))</f>
        <v>0</v>
      </c>
      <c r="I13" s="38"/>
      <c r="J13" s="134"/>
      <c r="K13" s="151" t="s">
        <v>45</v>
      </c>
      <c r="L13" s="143" t="s">
        <v>101</v>
      </c>
      <c r="M13" s="152" t="s">
        <v>47</v>
      </c>
      <c r="N13" s="137" t="s">
        <v>48</v>
      </c>
      <c r="O13" s="54" t="s">
        <v>42</v>
      </c>
      <c r="P13" s="129" t="s">
        <v>43</v>
      </c>
      <c r="Q13" s="225" t="s">
        <v>232</v>
      </c>
      <c r="R13" s="226"/>
      <c r="S13" s="226"/>
      <c r="T13" s="226"/>
      <c r="U13" s="227"/>
      <c r="W13" s="39"/>
      <c r="X13" s="51" t="s">
        <v>45</v>
      </c>
      <c r="Y13" s="84" t="s">
        <v>101</v>
      </c>
      <c r="Z13" s="53" t="s">
        <v>47</v>
      </c>
      <c r="AA13" s="80" t="s">
        <v>48</v>
      </c>
    </row>
    <row r="14" spans="1:27" s="11" customFormat="1" ht="107.25" customHeight="1" x14ac:dyDescent="0.15">
      <c r="A14" s="12"/>
      <c r="B14" s="168"/>
      <c r="C14" s="199" t="s">
        <v>79</v>
      </c>
      <c r="D14" s="200"/>
      <c r="E14" s="202" t="s">
        <v>82</v>
      </c>
      <c r="F14" s="201"/>
      <c r="G14" s="124"/>
      <c r="H14" s="86">
        <f>IF(G14="",0,IF(G14=L14,3,IF(G14=N14,0)))</f>
        <v>0</v>
      </c>
      <c r="I14" s="55"/>
      <c r="J14" s="137"/>
      <c r="K14" s="137"/>
      <c r="L14" s="145" t="s">
        <v>83</v>
      </c>
      <c r="M14" s="137"/>
      <c r="N14" s="153" t="s">
        <v>80</v>
      </c>
      <c r="O14" s="57"/>
      <c r="P14" s="132"/>
      <c r="Q14" s="225" t="s">
        <v>135</v>
      </c>
      <c r="R14" s="226"/>
      <c r="S14" s="226"/>
      <c r="T14" s="226"/>
      <c r="U14" s="227"/>
      <c r="X14" s="80"/>
      <c r="Z14" s="77" t="s">
        <v>83</v>
      </c>
      <c r="AA14" s="56" t="s">
        <v>80</v>
      </c>
    </row>
    <row r="15" spans="1:27" s="11" customFormat="1" ht="104.25" customHeight="1" x14ac:dyDescent="0.15">
      <c r="A15" s="12"/>
      <c r="B15" s="40"/>
      <c r="C15" s="193"/>
      <c r="D15" s="194"/>
      <c r="E15" s="228" t="s">
        <v>81</v>
      </c>
      <c r="F15" s="201"/>
      <c r="G15" s="124"/>
      <c r="H15" s="86">
        <f>IF(G15="",0,IF(G15=L15,3,IF(G15=N15,0)))</f>
        <v>0</v>
      </c>
      <c r="I15" s="55"/>
      <c r="J15" s="154"/>
      <c r="K15" s="127"/>
      <c r="L15" s="145" t="s">
        <v>115</v>
      </c>
      <c r="M15" s="154"/>
      <c r="N15" s="155" t="s">
        <v>106</v>
      </c>
      <c r="O15" s="59"/>
      <c r="P15" s="132"/>
      <c r="Q15" s="225" t="s">
        <v>144</v>
      </c>
      <c r="R15" s="226"/>
      <c r="S15" s="226"/>
      <c r="T15" s="226"/>
      <c r="U15" s="227"/>
      <c r="W15" s="81"/>
      <c r="X15" s="78"/>
      <c r="Z15" s="77" t="s">
        <v>115</v>
      </c>
      <c r="AA15" s="74" t="s">
        <v>106</v>
      </c>
    </row>
    <row r="16" spans="1:27" s="11" customFormat="1" ht="91.5" customHeight="1" x14ac:dyDescent="0.15">
      <c r="A16" s="12"/>
      <c r="B16" s="40"/>
      <c r="C16" s="193"/>
      <c r="D16" s="194"/>
      <c r="E16" s="228" t="s">
        <v>120</v>
      </c>
      <c r="F16" s="201"/>
      <c r="G16" s="124"/>
      <c r="H16" s="86">
        <f>IF(G16="",0,IF(G16=J16,7,IF(G16=K16,5,IF(G16=L16,3,IF(G16=M16,1,IF(G16=N16,0))))))</f>
        <v>0</v>
      </c>
      <c r="I16" s="55"/>
      <c r="J16" s="145" t="s">
        <v>107</v>
      </c>
      <c r="K16" s="145" t="s">
        <v>108</v>
      </c>
      <c r="L16" s="145" t="s">
        <v>109</v>
      </c>
      <c r="M16" s="145" t="s">
        <v>110</v>
      </c>
      <c r="N16" s="155" t="s">
        <v>111</v>
      </c>
      <c r="O16" s="59"/>
      <c r="P16" s="132"/>
      <c r="Q16" s="225" t="s">
        <v>112</v>
      </c>
      <c r="R16" s="226"/>
      <c r="S16" s="226"/>
      <c r="T16" s="226"/>
      <c r="U16" s="227"/>
      <c r="W16" s="77" t="s">
        <v>107</v>
      </c>
      <c r="X16" s="77" t="s">
        <v>108</v>
      </c>
      <c r="Y16" s="77" t="s">
        <v>109</v>
      </c>
      <c r="Z16" s="77" t="s">
        <v>110</v>
      </c>
      <c r="AA16" s="74" t="s">
        <v>111</v>
      </c>
    </row>
    <row r="17" spans="1:27" s="11" customFormat="1" ht="101.25" customHeight="1" x14ac:dyDescent="0.15">
      <c r="A17" s="12"/>
      <c r="B17" s="40"/>
      <c r="C17" s="242" t="s">
        <v>44</v>
      </c>
      <c r="D17" s="243"/>
      <c r="E17" s="257" t="s">
        <v>94</v>
      </c>
      <c r="F17" s="258"/>
      <c r="G17" s="124"/>
      <c r="H17" s="86">
        <f>IF(G17="",0,IF(G17=K17,5,IF(G17=L17,3,IF(G17=M17,1,IF(G17=N17,0)))))</f>
        <v>0</v>
      </c>
      <c r="I17" s="38" t="s">
        <v>29</v>
      </c>
      <c r="J17" s="135"/>
      <c r="K17" s="156" t="s">
        <v>45</v>
      </c>
      <c r="L17" s="156" t="s">
        <v>46</v>
      </c>
      <c r="M17" s="152" t="s">
        <v>47</v>
      </c>
      <c r="N17" s="157" t="s">
        <v>48</v>
      </c>
      <c r="O17" s="52" t="s">
        <v>42</v>
      </c>
      <c r="P17" s="129" t="s">
        <v>43</v>
      </c>
      <c r="Q17" s="225" t="s">
        <v>233</v>
      </c>
      <c r="R17" s="226"/>
      <c r="S17" s="226"/>
      <c r="T17" s="226"/>
      <c r="U17" s="227"/>
      <c r="W17" s="79"/>
      <c r="X17" s="60" t="s">
        <v>45</v>
      </c>
      <c r="Y17" s="60" t="s">
        <v>46</v>
      </c>
      <c r="Z17" s="53" t="s">
        <v>47</v>
      </c>
      <c r="AA17" s="61" t="s">
        <v>48</v>
      </c>
    </row>
    <row r="18" spans="1:27" s="11" customFormat="1" ht="93.75" customHeight="1" x14ac:dyDescent="0.15">
      <c r="A18" s="12"/>
      <c r="B18" s="40"/>
      <c r="C18" s="193"/>
      <c r="D18" s="194"/>
      <c r="E18" s="304" t="s">
        <v>95</v>
      </c>
      <c r="F18" s="305"/>
      <c r="G18" s="124"/>
      <c r="H18" s="89">
        <f>IF(G18="",0,IF(G18=K18,5,IF(G18=L18,3,IF(G18=M18,1,IF(G18=N18,0)))))</f>
        <v>0</v>
      </c>
      <c r="I18" s="38" t="s">
        <v>29</v>
      </c>
      <c r="J18" s="135"/>
      <c r="K18" s="156" t="s">
        <v>45</v>
      </c>
      <c r="L18" s="156" t="s">
        <v>46</v>
      </c>
      <c r="M18" s="152" t="s">
        <v>47</v>
      </c>
      <c r="N18" s="157" t="s">
        <v>48</v>
      </c>
      <c r="O18" s="52" t="s">
        <v>42</v>
      </c>
      <c r="P18" s="129" t="s">
        <v>43</v>
      </c>
      <c r="Q18" s="225" t="s">
        <v>237</v>
      </c>
      <c r="R18" s="226"/>
      <c r="S18" s="226"/>
      <c r="T18" s="226"/>
      <c r="U18" s="227"/>
      <c r="W18" s="79"/>
      <c r="X18" s="60" t="s">
        <v>45</v>
      </c>
      <c r="Y18" s="60" t="s">
        <v>46</v>
      </c>
      <c r="Z18" s="53" t="s">
        <v>47</v>
      </c>
      <c r="AA18" s="61" t="s">
        <v>48</v>
      </c>
    </row>
    <row r="19" spans="1:27" s="11" customFormat="1" ht="102" customHeight="1" x14ac:dyDescent="0.15">
      <c r="A19" s="12"/>
      <c r="B19" s="40"/>
      <c r="C19" s="193"/>
      <c r="D19" s="194"/>
      <c r="E19" s="244" t="s">
        <v>96</v>
      </c>
      <c r="F19" s="245"/>
      <c r="G19" s="124"/>
      <c r="H19" s="90">
        <f>IF(G19="",0,IF(G19=K19,5,IF(G19=L19,3,IF(G19=M19,1,IF(G19=N19,0)))))</f>
        <v>0</v>
      </c>
      <c r="I19" s="58"/>
      <c r="J19" s="135"/>
      <c r="K19" s="156" t="s">
        <v>45</v>
      </c>
      <c r="L19" s="156" t="s">
        <v>46</v>
      </c>
      <c r="M19" s="152" t="s">
        <v>47</v>
      </c>
      <c r="N19" s="157" t="s">
        <v>48</v>
      </c>
      <c r="O19" s="52" t="s">
        <v>42</v>
      </c>
      <c r="P19" s="129" t="s">
        <v>43</v>
      </c>
      <c r="Q19" s="225" t="s">
        <v>236</v>
      </c>
      <c r="R19" s="226"/>
      <c r="S19" s="226"/>
      <c r="T19" s="226"/>
      <c r="U19" s="227"/>
      <c r="W19" s="79"/>
      <c r="X19" s="60" t="s">
        <v>45</v>
      </c>
      <c r="Y19" s="60" t="s">
        <v>46</v>
      </c>
      <c r="Z19" s="53" t="s">
        <v>47</v>
      </c>
      <c r="AA19" s="61" t="s">
        <v>48</v>
      </c>
    </row>
    <row r="20" spans="1:27" s="11" customFormat="1" ht="110.25" customHeight="1" x14ac:dyDescent="0.15">
      <c r="A20" s="12"/>
      <c r="B20" s="40"/>
      <c r="C20" s="193"/>
      <c r="D20" s="194"/>
      <c r="E20" s="249" t="s">
        <v>84</v>
      </c>
      <c r="F20" s="250"/>
      <c r="G20" s="123"/>
      <c r="H20" s="90">
        <f>IF(G20="",0,IF(G20=K20,5,IF(G20=L20,3,IF(G20=M20,1,IF(G20=N20,0)))))</f>
        <v>0</v>
      </c>
      <c r="I20" s="35"/>
      <c r="J20" s="130"/>
      <c r="K20" s="151" t="s">
        <v>45</v>
      </c>
      <c r="L20" s="143" t="s">
        <v>101</v>
      </c>
      <c r="M20" s="144" t="s">
        <v>220</v>
      </c>
      <c r="N20" s="157" t="s">
        <v>48</v>
      </c>
      <c r="O20" s="52" t="s">
        <v>42</v>
      </c>
      <c r="P20" s="131" t="s">
        <v>49</v>
      </c>
      <c r="Q20" s="225" t="s">
        <v>238</v>
      </c>
      <c r="R20" s="226"/>
      <c r="S20" s="226"/>
      <c r="T20" s="226"/>
      <c r="U20" s="227"/>
      <c r="W20" s="35"/>
      <c r="X20" s="51" t="s">
        <v>45</v>
      </c>
      <c r="Y20" s="84" t="s">
        <v>101</v>
      </c>
      <c r="Z20" s="144" t="s">
        <v>220</v>
      </c>
      <c r="AA20" s="61" t="s">
        <v>48</v>
      </c>
    </row>
    <row r="21" spans="1:27" s="11" customFormat="1" ht="42" customHeight="1" x14ac:dyDescent="0.15">
      <c r="A21" s="12"/>
      <c r="B21" s="40"/>
      <c r="C21" s="193"/>
      <c r="D21" s="194"/>
      <c r="E21" s="244" t="s">
        <v>87</v>
      </c>
      <c r="F21" s="245"/>
      <c r="G21" s="124"/>
      <c r="H21" s="90">
        <f>IF(G21="",0,IF(G21=K21,5,IF(G21=L21,3,IF(G21=M21,1,IF(G21=N21,0)))))</f>
        <v>0</v>
      </c>
      <c r="I21" s="58"/>
      <c r="J21" s="135"/>
      <c r="K21" s="156" t="s">
        <v>88</v>
      </c>
      <c r="L21" s="158" t="s">
        <v>121</v>
      </c>
      <c r="M21" s="158" t="s">
        <v>85</v>
      </c>
      <c r="N21" s="134" t="s">
        <v>72</v>
      </c>
      <c r="O21" s="52"/>
      <c r="P21" s="129"/>
      <c r="Q21" s="225" t="s">
        <v>134</v>
      </c>
      <c r="R21" s="226"/>
      <c r="S21" s="226"/>
      <c r="T21" s="226"/>
      <c r="U21" s="227"/>
      <c r="W21" s="79"/>
      <c r="X21" s="60" t="s">
        <v>88</v>
      </c>
      <c r="Y21" s="62" t="s">
        <v>121</v>
      </c>
      <c r="Z21" s="62" t="s">
        <v>85</v>
      </c>
      <c r="AA21" s="39" t="s">
        <v>41</v>
      </c>
    </row>
    <row r="22" spans="1:27" s="11" customFormat="1" ht="87" customHeight="1" x14ac:dyDescent="0.15">
      <c r="A22" s="12"/>
      <c r="B22" s="40"/>
      <c r="C22" s="195"/>
      <c r="D22" s="196"/>
      <c r="E22" s="312" t="s">
        <v>89</v>
      </c>
      <c r="F22" s="313"/>
      <c r="G22" s="124"/>
      <c r="H22" s="91">
        <f>IF(G22="",0,IF(G22=K22,5,IF(G22=M22,1,IF(G22=N22,0))))</f>
        <v>0</v>
      </c>
      <c r="I22" s="63"/>
      <c r="J22" s="135"/>
      <c r="K22" s="152" t="s">
        <v>122</v>
      </c>
      <c r="L22" s="159"/>
      <c r="M22" s="152" t="s">
        <v>97</v>
      </c>
      <c r="N22" s="157"/>
      <c r="O22" s="52"/>
      <c r="P22" s="129"/>
      <c r="Q22" s="314" t="s">
        <v>123</v>
      </c>
      <c r="R22" s="315"/>
      <c r="S22" s="315"/>
      <c r="T22" s="315"/>
      <c r="U22" s="316"/>
      <c r="W22" s="79"/>
      <c r="Y22" s="53" t="s">
        <v>122</v>
      </c>
      <c r="Z22" s="53" t="s">
        <v>97</v>
      </c>
      <c r="AA22" s="61"/>
    </row>
    <row r="23" spans="1:27" s="11" customFormat="1" ht="72.75" customHeight="1" x14ac:dyDescent="0.15">
      <c r="A23" s="12"/>
      <c r="B23" s="43" t="s">
        <v>75</v>
      </c>
      <c r="C23" s="197" t="s">
        <v>75</v>
      </c>
      <c r="D23" s="198"/>
      <c r="E23" s="259" t="s">
        <v>124</v>
      </c>
      <c r="F23" s="260"/>
      <c r="G23" s="123"/>
      <c r="H23" s="86">
        <f>IF(G23="",0,IF(G23=K23,5,IF(G23=M23,1,IF(G23=N23,0))))</f>
        <v>0</v>
      </c>
      <c r="I23" s="38"/>
      <c r="J23" s="137"/>
      <c r="K23" s="143" t="s">
        <v>221</v>
      </c>
      <c r="L23" s="144"/>
      <c r="M23" s="144" t="s">
        <v>222</v>
      </c>
      <c r="N23" s="137" t="s">
        <v>90</v>
      </c>
      <c r="O23" s="64"/>
      <c r="P23" s="136"/>
      <c r="Q23" s="261" t="s">
        <v>217</v>
      </c>
      <c r="R23" s="261"/>
      <c r="S23" s="261"/>
      <c r="T23" s="261"/>
      <c r="U23" s="261"/>
      <c r="W23" s="80"/>
      <c r="Y23" s="84" t="s">
        <v>125</v>
      </c>
      <c r="Z23" s="41" t="s">
        <v>126</v>
      </c>
      <c r="AA23" s="80" t="s">
        <v>90</v>
      </c>
    </row>
    <row r="24" spans="1:27" s="11" customFormat="1" ht="57.75" customHeight="1" x14ac:dyDescent="0.15">
      <c r="A24" s="12"/>
      <c r="B24" s="65" t="s">
        <v>50</v>
      </c>
      <c r="C24" s="199" t="s">
        <v>149</v>
      </c>
      <c r="D24" s="200"/>
      <c r="E24" s="228" t="s">
        <v>51</v>
      </c>
      <c r="F24" s="201"/>
      <c r="G24" s="124"/>
      <c r="H24" s="86">
        <f>IF(G24="",0,IF(G24=K24,5,IF(G24=L24,3,IF(G24=N24,0))))</f>
        <v>0</v>
      </c>
      <c r="I24" s="38"/>
      <c r="J24" s="137"/>
      <c r="K24" s="143" t="s">
        <v>52</v>
      </c>
      <c r="L24" s="137" t="s">
        <v>103</v>
      </c>
      <c r="M24" s="137"/>
      <c r="N24" s="137" t="s">
        <v>102</v>
      </c>
      <c r="O24" s="38"/>
      <c r="P24" s="136" t="s">
        <v>39</v>
      </c>
      <c r="Q24" s="261" t="s">
        <v>86</v>
      </c>
      <c r="R24" s="261"/>
      <c r="S24" s="261"/>
      <c r="T24" s="261"/>
      <c r="U24" s="261"/>
      <c r="W24" s="80"/>
      <c r="Y24" s="84" t="s">
        <v>52</v>
      </c>
      <c r="Z24" s="80" t="s">
        <v>103</v>
      </c>
      <c r="AA24" s="80" t="s">
        <v>102</v>
      </c>
    </row>
    <row r="25" spans="1:27" s="11" customFormat="1" ht="91.5" customHeight="1" x14ac:dyDescent="0.15">
      <c r="A25" s="12"/>
      <c r="B25" s="40"/>
      <c r="C25" s="201" t="s">
        <v>150</v>
      </c>
      <c r="D25" s="202"/>
      <c r="E25" s="228" t="s">
        <v>91</v>
      </c>
      <c r="F25" s="201"/>
      <c r="G25" s="124"/>
      <c r="H25" s="86">
        <f>IF(G25="",0,IF(G25=K25,5,IF(G25=L25,3,IF(G25=N25,0))))</f>
        <v>0</v>
      </c>
      <c r="I25" s="38"/>
      <c r="J25" s="138"/>
      <c r="K25" s="160" t="s">
        <v>223</v>
      </c>
      <c r="L25" s="160" t="s">
        <v>224</v>
      </c>
      <c r="M25" s="138"/>
      <c r="N25" s="146" t="s">
        <v>53</v>
      </c>
      <c r="O25" s="64"/>
      <c r="P25" s="310" t="s">
        <v>55</v>
      </c>
      <c r="Q25" s="262" t="s">
        <v>141</v>
      </c>
      <c r="R25" s="263"/>
      <c r="S25" s="263"/>
      <c r="T25" s="263"/>
      <c r="U25" s="264"/>
      <c r="W25" s="82"/>
      <c r="Y25" s="68" t="s">
        <v>127</v>
      </c>
      <c r="Z25" s="68" t="s">
        <v>128</v>
      </c>
      <c r="AA25" s="42" t="s">
        <v>53</v>
      </c>
    </row>
    <row r="26" spans="1:27" s="11" customFormat="1" ht="51.75" customHeight="1" x14ac:dyDescent="0.15">
      <c r="A26" s="12"/>
      <c r="B26" s="67"/>
      <c r="C26" s="197" t="s">
        <v>54</v>
      </c>
      <c r="D26" s="198"/>
      <c r="E26" s="228" t="s">
        <v>200</v>
      </c>
      <c r="F26" s="201"/>
      <c r="G26" s="124"/>
      <c r="H26" s="86">
        <f>IF(G26="",0,IF(G26=K26,5,IF(G26=L26,3,IF(G26=M26,1,IF(G26=N26,0)))))</f>
        <v>0</v>
      </c>
      <c r="I26" s="38"/>
      <c r="J26" s="144"/>
      <c r="K26" s="143" t="s">
        <v>77</v>
      </c>
      <c r="L26" s="143" t="s">
        <v>78</v>
      </c>
      <c r="M26" s="143" t="s">
        <v>104</v>
      </c>
      <c r="N26" s="137" t="s">
        <v>105</v>
      </c>
      <c r="O26" s="38"/>
      <c r="P26" s="311"/>
      <c r="Q26" s="265"/>
      <c r="R26" s="266"/>
      <c r="S26" s="266"/>
      <c r="T26" s="266"/>
      <c r="U26" s="267"/>
      <c r="W26" s="41"/>
      <c r="X26" s="84" t="s">
        <v>77</v>
      </c>
      <c r="Y26" s="84" t="s">
        <v>78</v>
      </c>
      <c r="Z26" s="84" t="s">
        <v>104</v>
      </c>
      <c r="AA26" s="80" t="s">
        <v>74</v>
      </c>
    </row>
    <row r="27" spans="1:27" s="11" customFormat="1" ht="52.5" customHeight="1" x14ac:dyDescent="0.15">
      <c r="A27" s="12"/>
      <c r="B27" s="40"/>
      <c r="C27" s="197" t="s">
        <v>151</v>
      </c>
      <c r="D27" s="198"/>
      <c r="E27" s="228" t="s">
        <v>129</v>
      </c>
      <c r="F27" s="201"/>
      <c r="G27" s="124"/>
      <c r="H27" s="169">
        <f>IF(G27="",0,IF(G27=M27,1))</f>
        <v>0</v>
      </c>
      <c r="I27" s="66"/>
      <c r="J27" s="137"/>
      <c r="K27" s="144"/>
      <c r="L27" s="144"/>
      <c r="M27" s="160" t="s">
        <v>225</v>
      </c>
      <c r="N27" s="138"/>
      <c r="O27" s="64"/>
      <c r="P27" s="136" t="s">
        <v>153</v>
      </c>
      <c r="Q27" s="261" t="s">
        <v>131</v>
      </c>
      <c r="R27" s="261"/>
      <c r="S27" s="261"/>
      <c r="T27" s="261"/>
      <c r="U27" s="261"/>
      <c r="W27" s="80"/>
      <c r="X27" s="41"/>
      <c r="Y27" s="41"/>
      <c r="Z27" s="68" t="s">
        <v>130</v>
      </c>
      <c r="AA27" s="82"/>
    </row>
    <row r="28" spans="1:27" s="11" customFormat="1" ht="60" customHeight="1" x14ac:dyDescent="0.15">
      <c r="A28" s="12"/>
      <c r="B28" s="69"/>
      <c r="C28" s="197" t="s">
        <v>152</v>
      </c>
      <c r="D28" s="198"/>
      <c r="E28" s="228" t="s">
        <v>199</v>
      </c>
      <c r="F28" s="201"/>
      <c r="G28" s="124"/>
      <c r="H28" s="86">
        <f>IF(G28="",0,IF(G28=K28,5,IF(G28=M28,1)))</f>
        <v>0</v>
      </c>
      <c r="I28" s="38" t="s">
        <v>29</v>
      </c>
      <c r="J28" s="143"/>
      <c r="K28" s="143" t="s">
        <v>73</v>
      </c>
      <c r="L28" s="143"/>
      <c r="M28" s="143" t="s">
        <v>137</v>
      </c>
      <c r="N28" s="138"/>
      <c r="O28" s="38"/>
      <c r="P28" s="136"/>
      <c r="Q28" s="261" t="s">
        <v>138</v>
      </c>
      <c r="R28" s="301"/>
      <c r="S28" s="301"/>
      <c r="T28" s="301"/>
      <c r="U28" s="301"/>
      <c r="W28" s="84"/>
      <c r="Y28" s="84" t="s">
        <v>73</v>
      </c>
      <c r="Z28" s="84" t="s">
        <v>137</v>
      </c>
      <c r="AA28" s="82"/>
    </row>
    <row r="29" spans="1:27" s="11" customFormat="1" ht="104.25" customHeight="1" x14ac:dyDescent="0.15">
      <c r="A29" s="12"/>
      <c r="B29" s="76" t="s">
        <v>56</v>
      </c>
      <c r="C29" s="201" t="s">
        <v>142</v>
      </c>
      <c r="D29" s="202"/>
      <c r="E29" s="201" t="s">
        <v>239</v>
      </c>
      <c r="F29" s="202"/>
      <c r="G29" s="124"/>
      <c r="H29" s="169">
        <f>IF(G29="",0,IF(G29=K29,5,IF(G29=L29,3,IF(G29=M29,1))))</f>
        <v>0</v>
      </c>
      <c r="I29" s="191" t="s">
        <v>29</v>
      </c>
      <c r="J29" s="190"/>
      <c r="K29" s="145" t="s">
        <v>240</v>
      </c>
      <c r="L29" s="143" t="s">
        <v>241</v>
      </c>
      <c r="M29" s="143" t="s">
        <v>242</v>
      </c>
      <c r="N29" s="42"/>
      <c r="O29" s="192"/>
      <c r="P29" s="136" t="s">
        <v>243</v>
      </c>
      <c r="Q29" s="261" t="s">
        <v>244</v>
      </c>
      <c r="R29" s="261"/>
      <c r="S29" s="261"/>
      <c r="T29" s="261"/>
      <c r="U29" s="261"/>
      <c r="Y29" s="145" t="s">
        <v>240</v>
      </c>
      <c r="Z29" s="143" t="s">
        <v>241</v>
      </c>
      <c r="AA29" s="143" t="s">
        <v>242</v>
      </c>
    </row>
    <row r="30" spans="1:27" s="11" customFormat="1" ht="52.5" customHeight="1" x14ac:dyDescent="0.15">
      <c r="A30" s="12"/>
      <c r="B30" s="40"/>
      <c r="C30" s="199" t="s">
        <v>57</v>
      </c>
      <c r="D30" s="200"/>
      <c r="E30" s="228" t="s">
        <v>92</v>
      </c>
      <c r="F30" s="201"/>
      <c r="G30" s="124"/>
      <c r="H30" s="86">
        <f>IF(G30="",0,IF(G30=K30,5,IF(G30=M30,1,IF(G30=N30,0))))</f>
        <v>0</v>
      </c>
      <c r="I30" s="38"/>
      <c r="J30" s="137"/>
      <c r="K30" s="137" t="s">
        <v>113</v>
      </c>
      <c r="L30" s="137"/>
      <c r="M30" s="160" t="s">
        <v>226</v>
      </c>
      <c r="N30" s="146" t="s">
        <v>74</v>
      </c>
      <c r="O30" s="59"/>
      <c r="P30" s="136"/>
      <c r="Q30" s="300" t="s">
        <v>139</v>
      </c>
      <c r="R30" s="300"/>
      <c r="S30" s="300"/>
      <c r="T30" s="300"/>
      <c r="U30" s="300"/>
      <c r="W30" s="80"/>
      <c r="Y30" s="80" t="s">
        <v>113</v>
      </c>
      <c r="Z30" s="68" t="s">
        <v>132</v>
      </c>
      <c r="AA30" s="42" t="s">
        <v>74</v>
      </c>
    </row>
    <row r="31" spans="1:27" s="11" customFormat="1" ht="54" x14ac:dyDescent="0.15">
      <c r="A31" s="6"/>
      <c r="B31" s="40"/>
      <c r="C31" s="284"/>
      <c r="D31" s="285"/>
      <c r="E31" s="302" t="s">
        <v>98</v>
      </c>
      <c r="F31" s="303"/>
      <c r="G31" s="124"/>
      <c r="H31" s="92">
        <f>IF(G31="",0,IF(G31=K31,5,IF(G31=M31,1,IF(G31=N31,0))))</f>
        <v>0</v>
      </c>
      <c r="I31" s="70"/>
      <c r="J31" s="161"/>
      <c r="K31" s="161" t="s">
        <v>114</v>
      </c>
      <c r="L31" s="162"/>
      <c r="M31" s="163" t="s">
        <v>227</v>
      </c>
      <c r="N31" s="161" t="s">
        <v>74</v>
      </c>
      <c r="O31" s="71"/>
      <c r="P31" s="139"/>
      <c r="Q31" s="300" t="s">
        <v>140</v>
      </c>
      <c r="R31" s="300"/>
      <c r="S31" s="300"/>
      <c r="T31" s="300"/>
      <c r="U31" s="300"/>
      <c r="W31" s="70"/>
      <c r="Y31" s="70" t="s">
        <v>114</v>
      </c>
      <c r="Z31" s="75" t="s">
        <v>133</v>
      </c>
      <c r="AA31" s="70" t="s">
        <v>74</v>
      </c>
    </row>
    <row r="32" spans="1:27" s="11" customFormat="1" ht="81" customHeight="1" x14ac:dyDescent="0.15">
      <c r="A32" s="12"/>
      <c r="B32" s="85"/>
      <c r="C32" s="197" t="s">
        <v>58</v>
      </c>
      <c r="D32" s="198"/>
      <c r="E32" s="201" t="s">
        <v>99</v>
      </c>
      <c r="F32" s="306"/>
      <c r="G32" s="124"/>
      <c r="H32" s="86">
        <f>IF(G32="",0,IF(G32=K32,5,IF(G32=L32,3,IF(G32=M32,1,IF(G32=N32,0)))))</f>
        <v>0</v>
      </c>
      <c r="I32" s="55"/>
      <c r="J32" s="164"/>
      <c r="K32" s="137" t="s">
        <v>59</v>
      </c>
      <c r="L32" s="137" t="s">
        <v>60</v>
      </c>
      <c r="M32" s="137" t="s">
        <v>61</v>
      </c>
      <c r="N32" s="137" t="s">
        <v>71</v>
      </c>
      <c r="O32" s="73"/>
      <c r="P32" s="131"/>
      <c r="Q32" s="307" t="s">
        <v>136</v>
      </c>
      <c r="R32" s="308"/>
      <c r="S32" s="308"/>
      <c r="T32" s="308"/>
      <c r="U32" s="309"/>
      <c r="W32" s="72"/>
      <c r="X32" s="80" t="s">
        <v>59</v>
      </c>
      <c r="Y32" s="80" t="s">
        <v>60</v>
      </c>
      <c r="Z32" s="80" t="s">
        <v>61</v>
      </c>
      <c r="AA32" s="80" t="s">
        <v>71</v>
      </c>
    </row>
    <row r="33" spans="1:26" ht="42.75" customHeight="1" x14ac:dyDescent="0.15">
      <c r="A33" s="13"/>
      <c r="B33" s="14" t="s">
        <v>62</v>
      </c>
      <c r="C33" s="298" t="s">
        <v>63</v>
      </c>
      <c r="D33" s="299"/>
      <c r="E33" s="295" t="s">
        <v>64</v>
      </c>
      <c r="F33" s="296"/>
      <c r="G33" s="125"/>
      <c r="H33" s="93">
        <f>IF(G33="",0,IF(G33=K33,1))</f>
        <v>0</v>
      </c>
      <c r="I33" s="9" t="s">
        <v>194</v>
      </c>
      <c r="J33" s="22"/>
      <c r="K33" s="297" t="s">
        <v>193</v>
      </c>
      <c r="L33" s="297"/>
      <c r="M33" s="297"/>
      <c r="N33" s="15"/>
      <c r="O33" s="23"/>
      <c r="P33" s="128" t="s">
        <v>65</v>
      </c>
      <c r="Q33" s="225" t="s">
        <v>66</v>
      </c>
      <c r="R33" s="226"/>
      <c r="S33" s="226"/>
      <c r="T33" s="226"/>
      <c r="U33" s="227"/>
      <c r="Z33" s="2" t="s">
        <v>192</v>
      </c>
    </row>
    <row r="34" spans="1:26" ht="41.25" customHeight="1" x14ac:dyDescent="0.15">
      <c r="A34" s="286" t="s">
        <v>67</v>
      </c>
      <c r="B34" s="287"/>
      <c r="C34" s="287"/>
      <c r="D34" s="287"/>
      <c r="E34" s="287"/>
      <c r="F34" s="288"/>
      <c r="G34" s="83" t="str">
        <f>COUNTA(G10:G33)&amp;"/"&amp;24</f>
        <v>0/24</v>
      </c>
      <c r="H34" s="16">
        <f>SUM(H10:H33)</f>
        <v>0</v>
      </c>
      <c r="I34" s="10" t="s">
        <v>68</v>
      </c>
      <c r="J34" s="17" t="str">
        <f>IF(D5&gt;1,"☆",IF(H34=0,"",IF(H34&lt;=50,"☆",IF(H34&lt;=72,"☆☆",IF(H34&lt;=86,"☆☆☆",IF(H34&lt;=106,"☆☆☆",))))))</f>
        <v/>
      </c>
      <c r="K34" s="281" t="s">
        <v>212</v>
      </c>
      <c r="L34" s="282"/>
      <c r="M34" s="282"/>
      <c r="N34" s="24"/>
      <c r="O34" s="24"/>
      <c r="P34" s="140"/>
      <c r="Q34" s="141"/>
      <c r="R34" s="141"/>
      <c r="S34" s="141"/>
      <c r="T34" s="141"/>
      <c r="U34" s="142"/>
    </row>
    <row r="35" spans="1:26" ht="34.5" customHeight="1" x14ac:dyDescent="0.15">
      <c r="A35" s="289"/>
      <c r="B35" s="289"/>
      <c r="C35" s="289"/>
      <c r="D35" s="289"/>
      <c r="E35" s="289"/>
      <c r="F35" s="289"/>
      <c r="G35" s="18"/>
      <c r="I35" s="290" t="s">
        <v>69</v>
      </c>
      <c r="J35" s="290"/>
      <c r="K35" s="289"/>
      <c r="L35" s="289"/>
      <c r="M35" s="289"/>
      <c r="N35" s="289"/>
      <c r="O35" s="19"/>
      <c r="P35" s="291" t="s">
        <v>143</v>
      </c>
      <c r="Q35" s="291"/>
      <c r="R35" s="291"/>
      <c r="S35" s="291"/>
      <c r="T35" s="291"/>
      <c r="U35" s="291"/>
    </row>
    <row r="36" spans="1:26" ht="39" customHeight="1" x14ac:dyDescent="0.15">
      <c r="I36" s="293" t="s">
        <v>70</v>
      </c>
      <c r="J36" s="293"/>
      <c r="K36" s="293"/>
      <c r="L36" s="293"/>
      <c r="M36" s="294"/>
      <c r="N36" s="20"/>
      <c r="O36" s="18"/>
      <c r="P36" s="292"/>
      <c r="Q36" s="292"/>
      <c r="R36" s="292"/>
      <c r="S36" s="292"/>
      <c r="T36" s="292"/>
      <c r="U36" s="292"/>
    </row>
    <row r="37" spans="1:26" ht="27" customHeight="1" x14ac:dyDescent="0.15">
      <c r="A37" s="25"/>
      <c r="B37" s="26"/>
      <c r="C37" s="26"/>
    </row>
    <row r="38" spans="1:26" ht="29.25" customHeight="1" x14ac:dyDescent="0.15">
      <c r="B38" s="26"/>
      <c r="C38" s="26"/>
    </row>
    <row r="39" spans="1:26" s="1" customFormat="1" ht="29.25" customHeight="1" x14ac:dyDescent="0.15">
      <c r="B39" s="26"/>
      <c r="C39" s="26"/>
    </row>
    <row r="40" spans="1:26" s="1" customFormat="1" ht="29.25" customHeight="1" x14ac:dyDescent="0.15">
      <c r="B40" s="26"/>
      <c r="C40" s="26"/>
    </row>
    <row r="41" spans="1:26" s="1" customFormat="1" ht="29.25" customHeight="1" x14ac:dyDescent="0.15">
      <c r="B41" s="21"/>
      <c r="C41" s="21"/>
    </row>
    <row r="44" spans="1:26" x14ac:dyDescent="0.15">
      <c r="B44" s="21"/>
      <c r="C44" s="21"/>
      <c r="D44" s="21"/>
      <c r="E44" s="21"/>
      <c r="F44" s="21"/>
      <c r="G44" s="21"/>
    </row>
    <row r="45" spans="1:26" s="1" customFormat="1" x14ac:dyDescent="0.15">
      <c r="B45" s="21"/>
      <c r="C45" s="21"/>
      <c r="D45" s="21"/>
      <c r="E45" s="21"/>
      <c r="F45" s="21"/>
      <c r="G45" s="21"/>
      <c r="U45" s="2"/>
    </row>
    <row r="46" spans="1:26" s="1" customFormat="1" x14ac:dyDescent="0.15">
      <c r="B46" s="21"/>
      <c r="C46" s="21"/>
      <c r="D46" s="21"/>
      <c r="E46" s="21"/>
      <c r="F46" s="21"/>
      <c r="G46" s="21"/>
      <c r="U46" s="2"/>
    </row>
    <row r="47" spans="1:26" s="1" customFormat="1" x14ac:dyDescent="0.15">
      <c r="B47" s="21"/>
      <c r="C47" s="21"/>
      <c r="D47" s="21"/>
      <c r="E47" s="21"/>
      <c r="F47" s="21"/>
      <c r="G47" s="21"/>
      <c r="U47" s="2"/>
    </row>
    <row r="48" spans="1:26" s="1" customFormat="1" x14ac:dyDescent="0.15">
      <c r="B48" s="21"/>
      <c r="C48" s="21"/>
      <c r="D48" s="21"/>
      <c r="E48" s="21"/>
      <c r="F48" s="21"/>
      <c r="G48" s="21"/>
      <c r="U48" s="2"/>
    </row>
    <row r="49" spans="2:21" s="1" customFormat="1" x14ac:dyDescent="0.15">
      <c r="B49" s="21"/>
      <c r="C49" s="21"/>
      <c r="D49" s="21"/>
      <c r="E49" s="21"/>
      <c r="F49" s="21"/>
      <c r="G49" s="21"/>
      <c r="U49" s="2"/>
    </row>
    <row r="50" spans="2:21" s="1" customFormat="1" x14ac:dyDescent="0.15">
      <c r="B50" s="21"/>
      <c r="C50" s="21"/>
      <c r="D50" s="21"/>
      <c r="E50" s="21"/>
      <c r="F50" s="21"/>
      <c r="G50" s="21"/>
      <c r="U50" s="2"/>
    </row>
    <row r="51" spans="2:21" s="1" customFormat="1" x14ac:dyDescent="0.15">
      <c r="B51" s="21"/>
      <c r="C51" s="21"/>
      <c r="D51" s="21"/>
      <c r="E51" s="21"/>
      <c r="F51" s="21"/>
      <c r="G51" s="21"/>
      <c r="U51" s="2"/>
    </row>
    <row r="52" spans="2:21" s="1" customFormat="1" x14ac:dyDescent="0.15">
      <c r="B52" s="21"/>
      <c r="C52" s="21"/>
      <c r="D52" s="21"/>
      <c r="E52" s="21"/>
      <c r="F52" s="21"/>
      <c r="G52" s="21"/>
      <c r="U52" s="2"/>
    </row>
    <row r="53" spans="2:21" s="1" customFormat="1" x14ac:dyDescent="0.15">
      <c r="B53" s="21"/>
      <c r="C53" s="21"/>
      <c r="D53" s="21"/>
      <c r="E53" s="21"/>
      <c r="F53" s="21"/>
      <c r="G53" s="21"/>
      <c r="U53" s="2"/>
    </row>
    <row r="54" spans="2:21" s="1" customFormat="1" x14ac:dyDescent="0.15">
      <c r="B54" s="21"/>
      <c r="C54" s="21"/>
      <c r="D54" s="21"/>
      <c r="E54" s="21"/>
      <c r="F54" s="21"/>
      <c r="G54" s="21"/>
      <c r="U54" s="2"/>
    </row>
    <row r="55" spans="2:21" s="1" customFormat="1" x14ac:dyDescent="0.15">
      <c r="B55" s="21"/>
      <c r="C55" s="21"/>
      <c r="D55" s="21"/>
      <c r="E55" s="21"/>
      <c r="F55" s="21"/>
      <c r="G55" s="21"/>
      <c r="U55" s="2"/>
    </row>
    <row r="56" spans="2:21" s="1" customFormat="1" x14ac:dyDescent="0.15">
      <c r="B56" s="21"/>
      <c r="C56" s="21"/>
      <c r="D56" s="21"/>
      <c r="E56" s="21"/>
      <c r="F56" s="21"/>
      <c r="G56" s="21"/>
      <c r="U56" s="2"/>
    </row>
    <row r="57" spans="2:21" s="1" customFormat="1" x14ac:dyDescent="0.15">
      <c r="B57" s="21"/>
      <c r="C57" s="21"/>
      <c r="D57" s="21"/>
      <c r="E57" s="21"/>
      <c r="F57" s="21"/>
      <c r="G57" s="21"/>
      <c r="U57" s="2"/>
    </row>
    <row r="58" spans="2:21" s="1" customFormat="1" x14ac:dyDescent="0.15">
      <c r="B58" s="21"/>
      <c r="C58" s="21"/>
      <c r="D58" s="21"/>
      <c r="E58" s="21"/>
      <c r="F58" s="21"/>
      <c r="G58" s="21"/>
      <c r="U58" s="2"/>
    </row>
    <row r="59" spans="2:21" s="1" customFormat="1" x14ac:dyDescent="0.15">
      <c r="B59" s="21"/>
      <c r="C59" s="21"/>
      <c r="D59" s="21"/>
      <c r="E59" s="21"/>
      <c r="F59" s="21"/>
      <c r="G59" s="21"/>
      <c r="U59" s="2"/>
    </row>
    <row r="60" spans="2:21" s="1" customFormat="1" x14ac:dyDescent="0.15">
      <c r="B60" s="21"/>
      <c r="C60" s="21"/>
      <c r="D60" s="21"/>
      <c r="E60" s="21"/>
      <c r="F60" s="21"/>
      <c r="G60" s="21"/>
      <c r="U60" s="2"/>
    </row>
  </sheetData>
  <mergeCells count="103">
    <mergeCell ref="Q28:U28"/>
    <mergeCell ref="E31:F31"/>
    <mergeCell ref="E28:F28"/>
    <mergeCell ref="Q23:U23"/>
    <mergeCell ref="E27:F27"/>
    <mergeCell ref="E18:F18"/>
    <mergeCell ref="E32:F32"/>
    <mergeCell ref="Q32:U32"/>
    <mergeCell ref="Q29:U29"/>
    <mergeCell ref="E29:F29"/>
    <mergeCell ref="P25:P26"/>
    <mergeCell ref="E21:F21"/>
    <mergeCell ref="Q21:U21"/>
    <mergeCell ref="E26:F26"/>
    <mergeCell ref="Q27:U27"/>
    <mergeCell ref="E22:F22"/>
    <mergeCell ref="Q22:U22"/>
    <mergeCell ref="E24:F24"/>
    <mergeCell ref="Q19:U19"/>
    <mergeCell ref="E19:F19"/>
    <mergeCell ref="A34:F34"/>
    <mergeCell ref="A35:F35"/>
    <mergeCell ref="I35:N35"/>
    <mergeCell ref="P35:U36"/>
    <mergeCell ref="I36:M36"/>
    <mergeCell ref="E33:F33"/>
    <mergeCell ref="K33:M33"/>
    <mergeCell ref="Q33:U33"/>
    <mergeCell ref="E30:F30"/>
    <mergeCell ref="K34:M34"/>
    <mergeCell ref="C30:D31"/>
    <mergeCell ref="C32:D32"/>
    <mergeCell ref="C33:D33"/>
    <mergeCell ref="Q30:U30"/>
    <mergeCell ref="Q31:U31"/>
    <mergeCell ref="Q17:U17"/>
    <mergeCell ref="Q18:U18"/>
    <mergeCell ref="E23:F23"/>
    <mergeCell ref="Q24:U24"/>
    <mergeCell ref="Q25:U26"/>
    <mergeCell ref="Q20:U20"/>
    <mergeCell ref="E25:F25"/>
    <mergeCell ref="A5:B5"/>
    <mergeCell ref="A7:A9"/>
    <mergeCell ref="B7:D9"/>
    <mergeCell ref="E7:F8"/>
    <mergeCell ref="H7:H9"/>
    <mergeCell ref="C19:D19"/>
    <mergeCell ref="C20:D20"/>
    <mergeCell ref="E11:F11"/>
    <mergeCell ref="E10:F10"/>
    <mergeCell ref="E20:F20"/>
    <mergeCell ref="G7:G9"/>
    <mergeCell ref="E9:F9"/>
    <mergeCell ref="C10:D10"/>
    <mergeCell ref="C11:D11"/>
    <mergeCell ref="C12:D12"/>
    <mergeCell ref="C13:D13"/>
    <mergeCell ref="C14:D14"/>
    <mergeCell ref="C15:D15"/>
    <mergeCell ref="C16:D16"/>
    <mergeCell ref="C17:D17"/>
    <mergeCell ref="C18:D18"/>
    <mergeCell ref="E13:F13"/>
    <mergeCell ref="E14:F14"/>
    <mergeCell ref="I5:N5"/>
    <mergeCell ref="E12:F12"/>
    <mergeCell ref="J7:N8"/>
    <mergeCell ref="E17:F17"/>
    <mergeCell ref="Q11:U11"/>
    <mergeCell ref="E16:F16"/>
    <mergeCell ref="Q16:U16"/>
    <mergeCell ref="E15:F15"/>
    <mergeCell ref="Q15:U15"/>
    <mergeCell ref="Q14:U14"/>
    <mergeCell ref="O7:O9"/>
    <mergeCell ref="Q10:U10"/>
    <mergeCell ref="S5:U5"/>
    <mergeCell ref="I7:I9"/>
    <mergeCell ref="P7:P9"/>
    <mergeCell ref="Q7:U9"/>
    <mergeCell ref="Q12:U12"/>
    <mergeCell ref="Q13:U13"/>
    <mergeCell ref="A1:M1"/>
    <mergeCell ref="S2:U2"/>
    <mergeCell ref="I3:I4"/>
    <mergeCell ref="B3:G3"/>
    <mergeCell ref="J3:K3"/>
    <mergeCell ref="L3:N3"/>
    <mergeCell ref="J4:M4"/>
    <mergeCell ref="R1:U1"/>
    <mergeCell ref="T3:U4"/>
    <mergeCell ref="B2:G2"/>
    <mergeCell ref="B4:D4"/>
    <mergeCell ref="C21:D21"/>
    <mergeCell ref="C22:D22"/>
    <mergeCell ref="C23:D23"/>
    <mergeCell ref="C24:D24"/>
    <mergeCell ref="C25:D25"/>
    <mergeCell ref="C26:D26"/>
    <mergeCell ref="C27:D27"/>
    <mergeCell ref="C28:D28"/>
    <mergeCell ref="C29:D29"/>
  </mergeCells>
  <phoneticPr fontId="4"/>
  <dataValidations count="26">
    <dataValidation type="list" allowBlank="1" showInputMessage="1" showErrorMessage="1" sqref="G10">
      <formula1>$W$10:$AA$10</formula1>
    </dataValidation>
    <dataValidation type="list" allowBlank="1" showInputMessage="1" showErrorMessage="1" sqref="G11">
      <formula1>$W$11:$AA$11</formula1>
    </dataValidation>
    <dataValidation type="list" allowBlank="1" showInputMessage="1" showErrorMessage="1" sqref="G12">
      <formula1>$W$12:$AA$12</formula1>
    </dataValidation>
    <dataValidation type="list" allowBlank="1" showInputMessage="1" showErrorMessage="1" sqref="G13">
      <formula1>$W$13:$AA$13</formula1>
    </dataValidation>
    <dataValidation type="list" allowBlank="1" showInputMessage="1" showErrorMessage="1" sqref="G14">
      <formula1>$Y$14:$AA$14</formula1>
    </dataValidation>
    <dataValidation type="list" allowBlank="1" showInputMessage="1" showErrorMessage="1" sqref="G15">
      <formula1>$Y$15:$AA$15</formula1>
    </dataValidation>
    <dataValidation type="list" allowBlank="1" showInputMessage="1" showErrorMessage="1" sqref="G16">
      <formula1>$V$16:$AA$16</formula1>
    </dataValidation>
    <dataValidation type="list" allowBlank="1" showInputMessage="1" showErrorMessage="1" sqref="G17">
      <formula1>$W$17:$AA$17</formula1>
    </dataValidation>
    <dataValidation type="list" allowBlank="1" showInputMessage="1" showErrorMessage="1" sqref="G18">
      <formula1>$W$18:$AA$18</formula1>
    </dataValidation>
    <dataValidation type="list" allowBlank="1" showInputMessage="1" showErrorMessage="1" sqref="G19">
      <formula1>$W$19:$AA$19</formula1>
    </dataValidation>
    <dataValidation type="list" allowBlank="1" showInputMessage="1" showErrorMessage="1" sqref="G20">
      <formula1>$W$20:$AA$20</formula1>
    </dataValidation>
    <dataValidation type="list" allowBlank="1" showInputMessage="1" showErrorMessage="1" sqref="G21">
      <formula1>$W$21:$AA$21</formula1>
    </dataValidation>
    <dataValidation type="list" allowBlank="1" showInputMessage="1" showErrorMessage="1" sqref="G22">
      <formula1>$X$22:$Z$22</formula1>
    </dataValidation>
    <dataValidation type="list" allowBlank="1" showInputMessage="1" showErrorMessage="1" sqref="G23">
      <formula1>$X$23:$AA$23</formula1>
    </dataValidation>
    <dataValidation type="list" allowBlank="1" showInputMessage="1" showErrorMessage="1" sqref="G24">
      <formula1>$X$24:$AA$24</formula1>
    </dataValidation>
    <dataValidation type="list" allowBlank="1" showInputMessage="1" showErrorMessage="1" sqref="G25">
      <formula1>$X$25:$AA$25</formula1>
    </dataValidation>
    <dataValidation type="list" allowBlank="1" showInputMessage="1" showErrorMessage="1" sqref="G26">
      <formula1>$W$26:$AA$26</formula1>
    </dataValidation>
    <dataValidation type="list" allowBlank="1" showInputMessage="1" showErrorMessage="1" sqref="G27">
      <formula1>$Y$27:$Z$27</formula1>
    </dataValidation>
    <dataValidation type="list" allowBlank="1" showInputMessage="1" showErrorMessage="1" sqref="G28">
      <formula1>$X$28:$Z$28</formula1>
    </dataValidation>
    <dataValidation type="list" allowBlank="1" showInputMessage="1" showErrorMessage="1" sqref="G30">
      <formula1>$X$30:$AA$30</formula1>
    </dataValidation>
    <dataValidation type="list" allowBlank="1" showInputMessage="1" showErrorMessage="1" sqref="G31">
      <formula1>$X$31:$AA$31</formula1>
    </dataValidation>
    <dataValidation type="list" allowBlank="1" showInputMessage="1" showErrorMessage="1" sqref="G32">
      <formula1>$W$32:$AA$32</formula1>
    </dataValidation>
    <dataValidation type="list" allowBlank="1" showInputMessage="1" showErrorMessage="1" sqref="F4">
      <formula1>$V$3:$X$3</formula1>
    </dataValidation>
    <dataValidation type="list" allowBlank="1" showInputMessage="1" showErrorMessage="1" sqref="G4">
      <formula1>$V$4:$X$4</formula1>
    </dataValidation>
    <dataValidation type="list" allowBlank="1" showInputMessage="1" showErrorMessage="1" sqref="G33">
      <formula1>$Y$33:$Z$33</formula1>
    </dataValidation>
    <dataValidation type="list" allowBlank="1" showInputMessage="1" showErrorMessage="1" sqref="G29">
      <formula1>$X$29:$AA$29</formula1>
    </dataValidation>
  </dataValidations>
  <pageMargins left="0.61" right="0.19685039370078741" top="0.82" bottom="0.19685039370078741" header="0.31496062992125984" footer="0.19685039370078741"/>
  <pageSetup paperSize="8" scale="55"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60"/>
  <sheetViews>
    <sheetView showWhiteSpace="0" view="pageBreakPreview" topLeftCell="D25" zoomScale="70" zoomScaleNormal="70" zoomScaleSheetLayoutView="70" workbookViewId="0">
      <selection activeCell="R1" sqref="R1:U1"/>
    </sheetView>
  </sheetViews>
  <sheetFormatPr defaultRowHeight="13.5" x14ac:dyDescent="0.15"/>
  <cols>
    <col min="1" max="1" width="11.125" style="1" customWidth="1"/>
    <col min="2" max="2" width="10.375" style="1" customWidth="1"/>
    <col min="3" max="3" width="4.25" style="1" customWidth="1"/>
    <col min="4" max="4" width="8" style="1" customWidth="1"/>
    <col min="5" max="5" width="4.625" style="1" customWidth="1"/>
    <col min="6" max="6" width="13.875" style="1" customWidth="1"/>
    <col min="7" max="7" width="14" style="1" customWidth="1"/>
    <col min="8" max="8" width="6.25" style="1" customWidth="1"/>
    <col min="9" max="9" width="9.5" style="1" customWidth="1"/>
    <col min="10" max="10" width="17.125" style="1" customWidth="1"/>
    <col min="11" max="12" width="15.875" style="1" customWidth="1"/>
    <col min="13" max="13" width="13.875" style="1" customWidth="1"/>
    <col min="14" max="14" width="12" style="1" customWidth="1"/>
    <col min="15" max="15" width="13.375" style="1" customWidth="1"/>
    <col min="16" max="16" width="12.625" style="1" customWidth="1"/>
    <col min="17" max="17" width="12.75" style="1" customWidth="1"/>
    <col min="18" max="18" width="12.875" style="1" customWidth="1"/>
    <col min="19" max="19" width="5.875" style="1" customWidth="1"/>
    <col min="20" max="20" width="12.5" style="1" customWidth="1"/>
    <col min="21" max="21" width="19.625" style="2" customWidth="1"/>
    <col min="22" max="16384" width="9" style="2"/>
  </cols>
  <sheetData>
    <row r="1" spans="1:27" ht="42" customHeight="1" x14ac:dyDescent="0.15">
      <c r="A1" s="203" t="s">
        <v>210</v>
      </c>
      <c r="B1" s="203"/>
      <c r="C1" s="203"/>
      <c r="D1" s="203"/>
      <c r="E1" s="203"/>
      <c r="F1" s="203"/>
      <c r="G1" s="203"/>
      <c r="H1" s="203"/>
      <c r="I1" s="203"/>
      <c r="J1" s="203"/>
      <c r="K1" s="203"/>
      <c r="L1" s="203"/>
      <c r="M1" s="203"/>
      <c r="R1" s="215" t="s">
        <v>245</v>
      </c>
      <c r="S1" s="215"/>
      <c r="T1" s="215"/>
      <c r="U1" s="215"/>
    </row>
    <row r="2" spans="1:27" ht="24" customHeight="1" x14ac:dyDescent="0.15">
      <c r="A2" s="118" t="s">
        <v>3</v>
      </c>
      <c r="B2" s="317" t="str">
        <f>IF(ドライトナー1!B2="","",ドライトナー1!B2)</f>
        <v/>
      </c>
      <c r="C2" s="318"/>
      <c r="D2" s="318"/>
      <c r="E2" s="318"/>
      <c r="F2" s="318"/>
      <c r="G2" s="319"/>
      <c r="H2" s="2"/>
      <c r="I2" s="2"/>
      <c r="J2" s="2"/>
      <c r="K2" s="2"/>
      <c r="L2" s="2"/>
      <c r="M2" s="2"/>
      <c r="N2" s="3"/>
      <c r="O2" s="4"/>
      <c r="P2" s="5" t="s">
        <v>0</v>
      </c>
      <c r="Q2" s="5" t="s">
        <v>1</v>
      </c>
      <c r="R2" s="5" t="s">
        <v>2</v>
      </c>
      <c r="S2" s="204" t="s">
        <v>100</v>
      </c>
      <c r="T2" s="204"/>
      <c r="U2" s="204"/>
    </row>
    <row r="3" spans="1:27" ht="27.75" customHeight="1" x14ac:dyDescent="0.15">
      <c r="A3" s="8" t="s">
        <v>6</v>
      </c>
      <c r="B3" s="207"/>
      <c r="C3" s="207"/>
      <c r="D3" s="207"/>
      <c r="E3" s="207"/>
      <c r="F3" s="208"/>
      <c r="G3" s="208"/>
      <c r="H3" s="186"/>
      <c r="I3" s="205" t="s">
        <v>4</v>
      </c>
      <c r="J3" s="320" t="str">
        <f>ドライトナー1!J3</f>
        <v>部署名　　　　　　　　　　　　　　　　　　　　　　　　　　　　　　　　　　　　　　　</v>
      </c>
      <c r="K3" s="321"/>
      <c r="L3" s="321" t="str">
        <f>ドライトナー1!L3</f>
        <v>役職名</v>
      </c>
      <c r="M3" s="321"/>
      <c r="N3" s="322"/>
      <c r="O3" s="27"/>
      <c r="P3" s="28" t="s">
        <v>5</v>
      </c>
      <c r="Q3" s="29">
        <v>90</v>
      </c>
      <c r="R3" s="29">
        <v>73</v>
      </c>
      <c r="S3" s="30"/>
      <c r="T3" s="216" t="s">
        <v>231</v>
      </c>
      <c r="U3" s="217"/>
      <c r="W3" s="119" t="s">
        <v>171</v>
      </c>
      <c r="X3" s="120" t="s">
        <v>170</v>
      </c>
    </row>
    <row r="4" spans="1:27" ht="30.75" customHeight="1" x14ac:dyDescent="0.15">
      <c r="A4" s="7" t="s">
        <v>9</v>
      </c>
      <c r="B4" s="223" t="s">
        <v>229</v>
      </c>
      <c r="C4" s="224"/>
      <c r="D4" s="224"/>
      <c r="E4" s="172" t="s">
        <v>7</v>
      </c>
      <c r="F4" s="175"/>
      <c r="G4" s="175"/>
      <c r="H4" s="186"/>
      <c r="I4" s="206"/>
      <c r="J4" s="323" t="str">
        <f>ドライトナー1!J4</f>
        <v>氏名</v>
      </c>
      <c r="K4" s="324"/>
      <c r="L4" s="324"/>
      <c r="M4" s="325"/>
      <c r="N4" s="171" t="s">
        <v>197</v>
      </c>
      <c r="O4" s="27"/>
      <c r="P4" s="28" t="s">
        <v>8</v>
      </c>
      <c r="Q4" s="29">
        <v>72</v>
      </c>
      <c r="R4" s="29">
        <v>51</v>
      </c>
      <c r="S4" s="30"/>
      <c r="T4" s="218"/>
      <c r="U4" s="219"/>
      <c r="W4" s="2" t="s">
        <v>173</v>
      </c>
      <c r="X4" s="2" t="s">
        <v>172</v>
      </c>
    </row>
    <row r="5" spans="1:27" ht="30" customHeight="1" x14ac:dyDescent="0.15">
      <c r="A5" s="268" t="s">
        <v>213</v>
      </c>
      <c r="B5" s="197"/>
      <c r="C5" s="167" t="s">
        <v>228</v>
      </c>
      <c r="D5" s="166"/>
      <c r="E5" s="165" t="s">
        <v>234</v>
      </c>
      <c r="F5" s="173" t="s">
        <v>214</v>
      </c>
      <c r="G5" s="174"/>
      <c r="H5" s="186"/>
      <c r="I5" s="246" t="s">
        <v>10</v>
      </c>
      <c r="J5" s="247"/>
      <c r="K5" s="247"/>
      <c r="L5" s="247"/>
      <c r="M5" s="247"/>
      <c r="N5" s="248"/>
      <c r="O5" s="32"/>
      <c r="P5" s="28" t="s">
        <v>11</v>
      </c>
      <c r="Q5" s="29">
        <v>50</v>
      </c>
      <c r="R5" s="29">
        <v>25</v>
      </c>
      <c r="S5" s="235" t="s">
        <v>211</v>
      </c>
      <c r="T5" s="236"/>
      <c r="U5" s="236"/>
    </row>
    <row r="6" spans="1:27" ht="13.5" customHeight="1" x14ac:dyDescent="0.15">
      <c r="B6" s="33"/>
      <c r="C6" s="33"/>
      <c r="D6" s="33"/>
      <c r="E6" s="33"/>
      <c r="F6" s="33"/>
      <c r="G6" s="33"/>
      <c r="H6" s="33"/>
      <c r="I6" s="33"/>
      <c r="J6" s="33"/>
      <c r="K6" s="33"/>
      <c r="L6" s="33"/>
      <c r="M6" s="33"/>
      <c r="N6" s="33"/>
      <c r="O6" s="33"/>
      <c r="P6" s="27"/>
      <c r="Q6" s="27"/>
      <c r="R6" s="27"/>
      <c r="S6" s="27"/>
      <c r="T6" s="27"/>
      <c r="U6" s="34"/>
    </row>
    <row r="7" spans="1:27" ht="13.5" customHeight="1" x14ac:dyDescent="0.15">
      <c r="A7" s="269" t="s">
        <v>12</v>
      </c>
      <c r="B7" s="270" t="s">
        <v>13</v>
      </c>
      <c r="C7" s="271"/>
      <c r="D7" s="272"/>
      <c r="E7" s="237" t="s">
        <v>14</v>
      </c>
      <c r="F7" s="279"/>
      <c r="G7" s="283" t="s">
        <v>201</v>
      </c>
      <c r="H7" s="280" t="s">
        <v>15</v>
      </c>
      <c r="I7" s="237" t="s">
        <v>16</v>
      </c>
      <c r="J7" s="251" t="s">
        <v>202</v>
      </c>
      <c r="K7" s="252"/>
      <c r="L7" s="252"/>
      <c r="M7" s="252"/>
      <c r="N7" s="253"/>
      <c r="O7" s="229" t="s">
        <v>17</v>
      </c>
      <c r="P7" s="238" t="s">
        <v>18</v>
      </c>
      <c r="Q7" s="241" t="s">
        <v>19</v>
      </c>
      <c r="R7" s="241"/>
      <c r="S7" s="241"/>
      <c r="T7" s="241"/>
      <c r="U7" s="241"/>
    </row>
    <row r="8" spans="1:27" ht="20.25" customHeight="1" x14ac:dyDescent="0.15">
      <c r="A8" s="269"/>
      <c r="B8" s="273"/>
      <c r="C8" s="274"/>
      <c r="D8" s="275"/>
      <c r="E8" s="237"/>
      <c r="F8" s="279"/>
      <c r="G8" s="283"/>
      <c r="H8" s="280"/>
      <c r="I8" s="237"/>
      <c r="J8" s="254"/>
      <c r="K8" s="255"/>
      <c r="L8" s="255"/>
      <c r="M8" s="255"/>
      <c r="N8" s="256"/>
      <c r="O8" s="230"/>
      <c r="P8" s="239"/>
      <c r="Q8" s="241"/>
      <c r="R8" s="241"/>
      <c r="S8" s="241"/>
      <c r="T8" s="241"/>
      <c r="U8" s="241"/>
    </row>
    <row r="9" spans="1:27" ht="27.75" customHeight="1" x14ac:dyDescent="0.15">
      <c r="A9" s="269"/>
      <c r="B9" s="276"/>
      <c r="C9" s="277"/>
      <c r="D9" s="278"/>
      <c r="E9" s="237" t="s">
        <v>20</v>
      </c>
      <c r="F9" s="279"/>
      <c r="G9" s="283"/>
      <c r="H9" s="272"/>
      <c r="I9" s="229"/>
      <c r="J9" s="178" t="s">
        <v>21</v>
      </c>
      <c r="K9" s="178" t="s">
        <v>22</v>
      </c>
      <c r="L9" s="178" t="s">
        <v>23</v>
      </c>
      <c r="M9" s="178" t="s">
        <v>24</v>
      </c>
      <c r="N9" s="178" t="s">
        <v>25</v>
      </c>
      <c r="O9" s="231"/>
      <c r="P9" s="240"/>
      <c r="Q9" s="241"/>
      <c r="R9" s="241"/>
      <c r="S9" s="241"/>
      <c r="T9" s="241"/>
      <c r="U9" s="241"/>
    </row>
    <row r="10" spans="1:27" s="11" customFormat="1" ht="87.75" customHeight="1" x14ac:dyDescent="0.15">
      <c r="A10" s="8" t="s">
        <v>26</v>
      </c>
      <c r="B10" s="37" t="s">
        <v>27</v>
      </c>
      <c r="C10" s="268" t="s">
        <v>145</v>
      </c>
      <c r="D10" s="268"/>
      <c r="E10" s="249" t="s">
        <v>28</v>
      </c>
      <c r="F10" s="250"/>
      <c r="G10" s="123"/>
      <c r="H10" s="169">
        <f>IF(G10="",0,IF(G10=K10,5,IF(G10=L10,3,IF(G10=M10,1,IF(G10=N10,0)))))</f>
        <v>0</v>
      </c>
      <c r="I10" s="182" t="s">
        <v>29</v>
      </c>
      <c r="J10" s="190"/>
      <c r="K10" s="143" t="s">
        <v>30</v>
      </c>
      <c r="L10" s="143" t="s">
        <v>31</v>
      </c>
      <c r="M10" s="143" t="s">
        <v>32</v>
      </c>
      <c r="N10" s="190" t="s">
        <v>33</v>
      </c>
      <c r="O10" s="39"/>
      <c r="P10" s="129" t="s">
        <v>34</v>
      </c>
      <c r="Q10" s="232" t="s">
        <v>235</v>
      </c>
      <c r="R10" s="233"/>
      <c r="S10" s="233"/>
      <c r="T10" s="233"/>
      <c r="U10" s="234"/>
      <c r="W10" s="182"/>
      <c r="X10" s="183" t="s">
        <v>30</v>
      </c>
      <c r="Y10" s="183" t="s">
        <v>31</v>
      </c>
      <c r="Z10" s="183" t="s">
        <v>32</v>
      </c>
      <c r="AA10" s="182" t="s">
        <v>33</v>
      </c>
    </row>
    <row r="11" spans="1:27" s="11" customFormat="1" ht="75.75" customHeight="1" x14ac:dyDescent="0.15">
      <c r="A11" s="6"/>
      <c r="B11" s="40"/>
      <c r="C11" s="284" t="s">
        <v>146</v>
      </c>
      <c r="D11" s="285"/>
      <c r="E11" s="281" t="s">
        <v>215</v>
      </c>
      <c r="F11" s="282"/>
      <c r="G11" s="124"/>
      <c r="H11" s="87">
        <f>IF(G11="",0,IF(G11=K11,5,IF(G11=L11,3,IF(G11=M11,1,IF(G11=N11,0)))))</f>
        <v>0</v>
      </c>
      <c r="I11" s="182"/>
      <c r="J11" s="144"/>
      <c r="K11" s="143" t="s">
        <v>218</v>
      </c>
      <c r="L11" s="143" t="s">
        <v>219</v>
      </c>
      <c r="M11" s="143" t="s">
        <v>35</v>
      </c>
      <c r="N11" s="190" t="s">
        <v>33</v>
      </c>
      <c r="O11" s="39"/>
      <c r="P11" s="129"/>
      <c r="Q11" s="225" t="s">
        <v>216</v>
      </c>
      <c r="R11" s="226"/>
      <c r="S11" s="226"/>
      <c r="T11" s="226"/>
      <c r="U11" s="227"/>
      <c r="W11" s="41"/>
      <c r="X11" s="183" t="s">
        <v>116</v>
      </c>
      <c r="Y11" s="183" t="s">
        <v>117</v>
      </c>
      <c r="Z11" s="183" t="s">
        <v>35</v>
      </c>
      <c r="AA11" s="182" t="s">
        <v>33</v>
      </c>
    </row>
    <row r="12" spans="1:27" s="11" customFormat="1" ht="93" customHeight="1" x14ac:dyDescent="0.15">
      <c r="A12" s="12"/>
      <c r="B12" s="37" t="s">
        <v>36</v>
      </c>
      <c r="C12" s="197" t="s">
        <v>147</v>
      </c>
      <c r="D12" s="198"/>
      <c r="E12" s="249" t="s">
        <v>37</v>
      </c>
      <c r="F12" s="250"/>
      <c r="G12" s="123"/>
      <c r="H12" s="88">
        <f>IF(G12="",0,IF(G12=K12,5,IF(G12=L12,3,IF(G12=M12,1,IF(G12=N12,0)))))</f>
        <v>0</v>
      </c>
      <c r="I12" s="44"/>
      <c r="J12" s="133"/>
      <c r="K12" s="147" t="s">
        <v>118</v>
      </c>
      <c r="L12" s="148" t="s">
        <v>119</v>
      </c>
      <c r="M12" s="149" t="s">
        <v>93</v>
      </c>
      <c r="N12" s="150" t="s">
        <v>38</v>
      </c>
      <c r="O12" s="50"/>
      <c r="P12" s="131" t="s">
        <v>39</v>
      </c>
      <c r="Q12" s="232" t="s">
        <v>76</v>
      </c>
      <c r="R12" s="233"/>
      <c r="S12" s="233"/>
      <c r="T12" s="233"/>
      <c r="U12" s="234"/>
      <c r="W12" s="45"/>
      <c r="X12" s="46" t="s">
        <v>118</v>
      </c>
      <c r="Y12" s="47" t="s">
        <v>119</v>
      </c>
      <c r="Z12" s="48" t="s">
        <v>93</v>
      </c>
      <c r="AA12" s="49" t="s">
        <v>38</v>
      </c>
    </row>
    <row r="13" spans="1:27" s="11" customFormat="1" ht="66" customHeight="1" x14ac:dyDescent="0.15">
      <c r="A13" s="12"/>
      <c r="B13" s="40"/>
      <c r="C13" s="199" t="s">
        <v>148</v>
      </c>
      <c r="D13" s="200"/>
      <c r="E13" s="244" t="s">
        <v>40</v>
      </c>
      <c r="F13" s="245"/>
      <c r="G13" s="124"/>
      <c r="H13" s="169">
        <f>IF(G13="",0,IF(G13=K13,5,IF(G13=L13,3,IF(G13=M13,1,IF(G13=N13,0)))))</f>
        <v>0</v>
      </c>
      <c r="I13" s="182"/>
      <c r="J13" s="134"/>
      <c r="K13" s="151" t="s">
        <v>45</v>
      </c>
      <c r="L13" s="143" t="s">
        <v>101</v>
      </c>
      <c r="M13" s="152" t="s">
        <v>47</v>
      </c>
      <c r="N13" s="190" t="s">
        <v>48</v>
      </c>
      <c r="O13" s="54" t="s">
        <v>42</v>
      </c>
      <c r="P13" s="129" t="s">
        <v>43</v>
      </c>
      <c r="Q13" s="225" t="s">
        <v>232</v>
      </c>
      <c r="R13" s="226"/>
      <c r="S13" s="226"/>
      <c r="T13" s="226"/>
      <c r="U13" s="227"/>
      <c r="W13" s="39"/>
      <c r="X13" s="51" t="s">
        <v>45</v>
      </c>
      <c r="Y13" s="183" t="s">
        <v>101</v>
      </c>
      <c r="Z13" s="53" t="s">
        <v>47</v>
      </c>
      <c r="AA13" s="182" t="s">
        <v>48</v>
      </c>
    </row>
    <row r="14" spans="1:27" s="11" customFormat="1" ht="107.25" customHeight="1" x14ac:dyDescent="0.15">
      <c r="A14" s="12"/>
      <c r="B14" s="168"/>
      <c r="C14" s="199" t="s">
        <v>79</v>
      </c>
      <c r="D14" s="200"/>
      <c r="E14" s="202" t="s">
        <v>82</v>
      </c>
      <c r="F14" s="201"/>
      <c r="G14" s="124"/>
      <c r="H14" s="169">
        <f>IF(G14="",0,IF(G14=L14,3,IF(G14=N14,0)))</f>
        <v>0</v>
      </c>
      <c r="I14" s="55"/>
      <c r="J14" s="190"/>
      <c r="K14" s="190"/>
      <c r="L14" s="145" t="s">
        <v>83</v>
      </c>
      <c r="M14" s="190"/>
      <c r="N14" s="153" t="s">
        <v>80</v>
      </c>
      <c r="O14" s="57"/>
      <c r="P14" s="132"/>
      <c r="Q14" s="225" t="s">
        <v>135</v>
      </c>
      <c r="R14" s="226"/>
      <c r="S14" s="226"/>
      <c r="T14" s="226"/>
      <c r="U14" s="227"/>
      <c r="X14" s="182"/>
      <c r="Z14" s="177" t="s">
        <v>83</v>
      </c>
      <c r="AA14" s="56" t="s">
        <v>80</v>
      </c>
    </row>
    <row r="15" spans="1:27" s="11" customFormat="1" ht="104.25" customHeight="1" x14ac:dyDescent="0.15">
      <c r="A15" s="12"/>
      <c r="B15" s="40"/>
      <c r="C15" s="193"/>
      <c r="D15" s="194"/>
      <c r="E15" s="228" t="s">
        <v>81</v>
      </c>
      <c r="F15" s="201"/>
      <c r="G15" s="124"/>
      <c r="H15" s="169">
        <f>IF(G15="",0,IF(G15=L15,3,IF(G15=N15,0)))</f>
        <v>0</v>
      </c>
      <c r="I15" s="55"/>
      <c r="J15" s="184"/>
      <c r="K15" s="176"/>
      <c r="L15" s="145" t="s">
        <v>115</v>
      </c>
      <c r="M15" s="184"/>
      <c r="N15" s="155" t="s">
        <v>106</v>
      </c>
      <c r="O15" s="59"/>
      <c r="P15" s="132"/>
      <c r="Q15" s="225" t="s">
        <v>144</v>
      </c>
      <c r="R15" s="226"/>
      <c r="S15" s="226"/>
      <c r="T15" s="226"/>
      <c r="U15" s="227"/>
      <c r="W15" s="81"/>
      <c r="X15" s="78"/>
      <c r="Z15" s="177" t="s">
        <v>115</v>
      </c>
      <c r="AA15" s="74" t="s">
        <v>106</v>
      </c>
    </row>
    <row r="16" spans="1:27" s="11" customFormat="1" ht="91.5" customHeight="1" x14ac:dyDescent="0.15">
      <c r="A16" s="12"/>
      <c r="B16" s="40"/>
      <c r="C16" s="193"/>
      <c r="D16" s="194"/>
      <c r="E16" s="228" t="s">
        <v>120</v>
      </c>
      <c r="F16" s="201"/>
      <c r="G16" s="124"/>
      <c r="H16" s="169">
        <f>IF(G16="",0,IF(G16=J16,7,IF(G16=K16,5,IF(G16=L16,3,IF(G16=M16,1,IF(G16=N16,0))))))</f>
        <v>0</v>
      </c>
      <c r="I16" s="55"/>
      <c r="J16" s="145" t="s">
        <v>107</v>
      </c>
      <c r="K16" s="145" t="s">
        <v>108</v>
      </c>
      <c r="L16" s="145" t="s">
        <v>109</v>
      </c>
      <c r="M16" s="145" t="s">
        <v>110</v>
      </c>
      <c r="N16" s="155" t="s">
        <v>111</v>
      </c>
      <c r="O16" s="59"/>
      <c r="P16" s="132"/>
      <c r="Q16" s="225" t="s">
        <v>112</v>
      </c>
      <c r="R16" s="226"/>
      <c r="S16" s="226"/>
      <c r="T16" s="226"/>
      <c r="U16" s="227"/>
      <c r="W16" s="177" t="s">
        <v>107</v>
      </c>
      <c r="X16" s="177" t="s">
        <v>108</v>
      </c>
      <c r="Y16" s="177" t="s">
        <v>109</v>
      </c>
      <c r="Z16" s="177" t="s">
        <v>110</v>
      </c>
      <c r="AA16" s="74" t="s">
        <v>111</v>
      </c>
    </row>
    <row r="17" spans="1:27" s="11" customFormat="1" ht="101.25" customHeight="1" x14ac:dyDescent="0.15">
      <c r="A17" s="12"/>
      <c r="B17" s="40"/>
      <c r="C17" s="242" t="s">
        <v>44</v>
      </c>
      <c r="D17" s="243"/>
      <c r="E17" s="257" t="s">
        <v>94</v>
      </c>
      <c r="F17" s="258"/>
      <c r="G17" s="124"/>
      <c r="H17" s="169">
        <f>IF(G17="",0,IF(G17=K17,5,IF(G17=L17,3,IF(G17=M17,1,IF(G17=N17,0)))))</f>
        <v>0</v>
      </c>
      <c r="I17" s="182" t="s">
        <v>29</v>
      </c>
      <c r="J17" s="135"/>
      <c r="K17" s="156" t="s">
        <v>45</v>
      </c>
      <c r="L17" s="156" t="s">
        <v>46</v>
      </c>
      <c r="M17" s="152" t="s">
        <v>47</v>
      </c>
      <c r="N17" s="157" t="s">
        <v>48</v>
      </c>
      <c r="O17" s="52" t="s">
        <v>42</v>
      </c>
      <c r="P17" s="129" t="s">
        <v>43</v>
      </c>
      <c r="Q17" s="225" t="s">
        <v>233</v>
      </c>
      <c r="R17" s="226"/>
      <c r="S17" s="226"/>
      <c r="T17" s="226"/>
      <c r="U17" s="227"/>
      <c r="W17" s="179"/>
      <c r="X17" s="60" t="s">
        <v>45</v>
      </c>
      <c r="Y17" s="60" t="s">
        <v>46</v>
      </c>
      <c r="Z17" s="53" t="s">
        <v>47</v>
      </c>
      <c r="AA17" s="61" t="s">
        <v>48</v>
      </c>
    </row>
    <row r="18" spans="1:27" s="11" customFormat="1" ht="93.75" customHeight="1" x14ac:dyDescent="0.15">
      <c r="A18" s="12"/>
      <c r="B18" s="40"/>
      <c r="C18" s="193"/>
      <c r="D18" s="194"/>
      <c r="E18" s="304" t="s">
        <v>95</v>
      </c>
      <c r="F18" s="305"/>
      <c r="G18" s="124"/>
      <c r="H18" s="89">
        <f>IF(G18="",0,IF(G18=K18,5,IF(G18=L18,3,IF(G18=M18,1,IF(G18=N18,0)))))</f>
        <v>0</v>
      </c>
      <c r="I18" s="182" t="s">
        <v>29</v>
      </c>
      <c r="J18" s="135"/>
      <c r="K18" s="156" t="s">
        <v>45</v>
      </c>
      <c r="L18" s="156" t="s">
        <v>46</v>
      </c>
      <c r="M18" s="152" t="s">
        <v>47</v>
      </c>
      <c r="N18" s="157" t="s">
        <v>48</v>
      </c>
      <c r="O18" s="52" t="s">
        <v>42</v>
      </c>
      <c r="P18" s="129" t="s">
        <v>43</v>
      </c>
      <c r="Q18" s="225" t="s">
        <v>237</v>
      </c>
      <c r="R18" s="226"/>
      <c r="S18" s="226"/>
      <c r="T18" s="226"/>
      <c r="U18" s="227"/>
      <c r="W18" s="179"/>
      <c r="X18" s="60" t="s">
        <v>45</v>
      </c>
      <c r="Y18" s="60" t="s">
        <v>46</v>
      </c>
      <c r="Z18" s="53" t="s">
        <v>47</v>
      </c>
      <c r="AA18" s="61" t="s">
        <v>48</v>
      </c>
    </row>
    <row r="19" spans="1:27" s="11" customFormat="1" ht="102" customHeight="1" x14ac:dyDescent="0.15">
      <c r="A19" s="12"/>
      <c r="B19" s="40"/>
      <c r="C19" s="193"/>
      <c r="D19" s="194"/>
      <c r="E19" s="244" t="s">
        <v>96</v>
      </c>
      <c r="F19" s="245"/>
      <c r="G19" s="124"/>
      <c r="H19" s="90">
        <f>IF(G19="",0,IF(G19=K19,5,IF(G19=L19,3,IF(G19=M19,1,IF(G19=N19,0)))))</f>
        <v>0</v>
      </c>
      <c r="I19" s="181"/>
      <c r="J19" s="135"/>
      <c r="K19" s="156" t="s">
        <v>45</v>
      </c>
      <c r="L19" s="156" t="s">
        <v>46</v>
      </c>
      <c r="M19" s="152" t="s">
        <v>47</v>
      </c>
      <c r="N19" s="157" t="s">
        <v>48</v>
      </c>
      <c r="O19" s="52" t="s">
        <v>42</v>
      </c>
      <c r="P19" s="129" t="s">
        <v>43</v>
      </c>
      <c r="Q19" s="225" t="s">
        <v>236</v>
      </c>
      <c r="R19" s="226"/>
      <c r="S19" s="226"/>
      <c r="T19" s="226"/>
      <c r="U19" s="227"/>
      <c r="W19" s="179"/>
      <c r="X19" s="60" t="s">
        <v>45</v>
      </c>
      <c r="Y19" s="60" t="s">
        <v>46</v>
      </c>
      <c r="Z19" s="53" t="s">
        <v>47</v>
      </c>
      <c r="AA19" s="61" t="s">
        <v>48</v>
      </c>
    </row>
    <row r="20" spans="1:27" s="11" customFormat="1" ht="110.25" customHeight="1" x14ac:dyDescent="0.15">
      <c r="A20" s="12"/>
      <c r="B20" s="40"/>
      <c r="C20" s="193"/>
      <c r="D20" s="194"/>
      <c r="E20" s="249" t="s">
        <v>84</v>
      </c>
      <c r="F20" s="250"/>
      <c r="G20" s="123"/>
      <c r="H20" s="90">
        <f>IF(G20="",0,IF(G20=K20,5,IF(G20=L20,3,IF(G20=M20,1,IF(G20=N20,0)))))</f>
        <v>0</v>
      </c>
      <c r="I20" s="35"/>
      <c r="J20" s="130"/>
      <c r="K20" s="151" t="s">
        <v>45</v>
      </c>
      <c r="L20" s="143" t="s">
        <v>101</v>
      </c>
      <c r="M20" s="144" t="s">
        <v>220</v>
      </c>
      <c r="N20" s="157" t="s">
        <v>48</v>
      </c>
      <c r="O20" s="52" t="s">
        <v>42</v>
      </c>
      <c r="P20" s="131" t="s">
        <v>49</v>
      </c>
      <c r="Q20" s="225" t="s">
        <v>238</v>
      </c>
      <c r="R20" s="226"/>
      <c r="S20" s="226"/>
      <c r="T20" s="226"/>
      <c r="U20" s="227"/>
      <c r="W20" s="35"/>
      <c r="X20" s="51" t="s">
        <v>45</v>
      </c>
      <c r="Y20" s="183" t="s">
        <v>101</v>
      </c>
      <c r="Z20" s="144" t="s">
        <v>220</v>
      </c>
      <c r="AA20" s="61" t="s">
        <v>48</v>
      </c>
    </row>
    <row r="21" spans="1:27" s="11" customFormat="1" ht="42" customHeight="1" x14ac:dyDescent="0.15">
      <c r="A21" s="12"/>
      <c r="B21" s="40"/>
      <c r="C21" s="193"/>
      <c r="D21" s="194"/>
      <c r="E21" s="244" t="s">
        <v>87</v>
      </c>
      <c r="F21" s="245"/>
      <c r="G21" s="124"/>
      <c r="H21" s="90">
        <f>IF(G21="",0,IF(G21=K21,5,IF(G21=L21,3,IF(G21=M21,1,IF(G21=N21,0)))))</f>
        <v>0</v>
      </c>
      <c r="I21" s="181"/>
      <c r="J21" s="135"/>
      <c r="K21" s="156" t="s">
        <v>88</v>
      </c>
      <c r="L21" s="158" t="s">
        <v>121</v>
      </c>
      <c r="M21" s="158" t="s">
        <v>85</v>
      </c>
      <c r="N21" s="134" t="s">
        <v>41</v>
      </c>
      <c r="O21" s="52"/>
      <c r="P21" s="129"/>
      <c r="Q21" s="225" t="s">
        <v>134</v>
      </c>
      <c r="R21" s="226"/>
      <c r="S21" s="226"/>
      <c r="T21" s="226"/>
      <c r="U21" s="227"/>
      <c r="W21" s="179"/>
      <c r="X21" s="60" t="s">
        <v>88</v>
      </c>
      <c r="Y21" s="62" t="s">
        <v>121</v>
      </c>
      <c r="Z21" s="62" t="s">
        <v>85</v>
      </c>
      <c r="AA21" s="39" t="s">
        <v>41</v>
      </c>
    </row>
    <row r="22" spans="1:27" s="11" customFormat="1" ht="87" customHeight="1" x14ac:dyDescent="0.15">
      <c r="A22" s="12"/>
      <c r="B22" s="40"/>
      <c r="C22" s="195"/>
      <c r="D22" s="196"/>
      <c r="E22" s="312" t="s">
        <v>89</v>
      </c>
      <c r="F22" s="313"/>
      <c r="G22" s="124"/>
      <c r="H22" s="91">
        <f>IF(G22="",0,IF(G22=K22,5,IF(G22=M22,1,IF(G22=N22,0))))</f>
        <v>0</v>
      </c>
      <c r="I22" s="180"/>
      <c r="J22" s="135"/>
      <c r="K22" s="152" t="s">
        <v>122</v>
      </c>
      <c r="L22" s="159"/>
      <c r="M22" s="152" t="s">
        <v>97</v>
      </c>
      <c r="N22" s="157"/>
      <c r="O22" s="52"/>
      <c r="P22" s="129"/>
      <c r="Q22" s="314" t="s">
        <v>123</v>
      </c>
      <c r="R22" s="315"/>
      <c r="S22" s="315"/>
      <c r="T22" s="315"/>
      <c r="U22" s="316"/>
      <c r="W22" s="179"/>
      <c r="Y22" s="53" t="s">
        <v>122</v>
      </c>
      <c r="Z22" s="53" t="s">
        <v>97</v>
      </c>
      <c r="AA22" s="61"/>
    </row>
    <row r="23" spans="1:27" s="11" customFormat="1" ht="72.75" customHeight="1" x14ac:dyDescent="0.15">
      <c r="A23" s="12"/>
      <c r="B23" s="43" t="s">
        <v>75</v>
      </c>
      <c r="C23" s="197" t="s">
        <v>75</v>
      </c>
      <c r="D23" s="198"/>
      <c r="E23" s="259" t="s">
        <v>124</v>
      </c>
      <c r="F23" s="260"/>
      <c r="G23" s="123"/>
      <c r="H23" s="169">
        <f>IF(G23="",0,IF(G23=K23,5,IF(G23=M23,1,IF(G23=N23,0))))</f>
        <v>0</v>
      </c>
      <c r="I23" s="182"/>
      <c r="J23" s="190"/>
      <c r="K23" s="143" t="s">
        <v>221</v>
      </c>
      <c r="L23" s="144"/>
      <c r="M23" s="144" t="s">
        <v>222</v>
      </c>
      <c r="N23" s="190" t="s">
        <v>90</v>
      </c>
      <c r="O23" s="64"/>
      <c r="P23" s="136"/>
      <c r="Q23" s="261" t="s">
        <v>217</v>
      </c>
      <c r="R23" s="261"/>
      <c r="S23" s="261"/>
      <c r="T23" s="261"/>
      <c r="U23" s="261"/>
      <c r="W23" s="182"/>
      <c r="Y23" s="183" t="s">
        <v>125</v>
      </c>
      <c r="Z23" s="41" t="s">
        <v>126</v>
      </c>
      <c r="AA23" s="182" t="s">
        <v>90</v>
      </c>
    </row>
    <row r="24" spans="1:27" s="11" customFormat="1" ht="57.75" customHeight="1" x14ac:dyDescent="0.15">
      <c r="A24" s="12"/>
      <c r="B24" s="76" t="s">
        <v>50</v>
      </c>
      <c r="C24" s="199" t="s">
        <v>149</v>
      </c>
      <c r="D24" s="200"/>
      <c r="E24" s="228" t="s">
        <v>51</v>
      </c>
      <c r="F24" s="201"/>
      <c r="G24" s="124"/>
      <c r="H24" s="169">
        <f>IF(G24="",0,IF(G24=K24,5,IF(G24=L24,3,IF(G24=N24,0))))</f>
        <v>0</v>
      </c>
      <c r="I24" s="182"/>
      <c r="J24" s="190"/>
      <c r="K24" s="143" t="s">
        <v>52</v>
      </c>
      <c r="L24" s="190" t="s">
        <v>103</v>
      </c>
      <c r="M24" s="190"/>
      <c r="N24" s="190" t="s">
        <v>102</v>
      </c>
      <c r="O24" s="182"/>
      <c r="P24" s="136" t="s">
        <v>39</v>
      </c>
      <c r="Q24" s="261" t="s">
        <v>86</v>
      </c>
      <c r="R24" s="261"/>
      <c r="S24" s="261"/>
      <c r="T24" s="261"/>
      <c r="U24" s="261"/>
      <c r="W24" s="182"/>
      <c r="Y24" s="183" t="s">
        <v>52</v>
      </c>
      <c r="Z24" s="182" t="s">
        <v>103</v>
      </c>
      <c r="AA24" s="182" t="s">
        <v>102</v>
      </c>
    </row>
    <row r="25" spans="1:27" s="11" customFormat="1" ht="91.5" customHeight="1" x14ac:dyDescent="0.15">
      <c r="A25" s="12"/>
      <c r="B25" s="40"/>
      <c r="C25" s="201" t="s">
        <v>150</v>
      </c>
      <c r="D25" s="202"/>
      <c r="E25" s="228" t="s">
        <v>91</v>
      </c>
      <c r="F25" s="201"/>
      <c r="G25" s="124"/>
      <c r="H25" s="169">
        <f>IF(G25="",0,IF(G25=K25,5,IF(G25=L25,3,IF(G25=N25,0))))</f>
        <v>0</v>
      </c>
      <c r="I25" s="182"/>
      <c r="J25" s="138"/>
      <c r="K25" s="160" t="s">
        <v>223</v>
      </c>
      <c r="L25" s="160" t="s">
        <v>224</v>
      </c>
      <c r="M25" s="138"/>
      <c r="N25" s="146" t="s">
        <v>53</v>
      </c>
      <c r="O25" s="64"/>
      <c r="P25" s="310" t="s">
        <v>55</v>
      </c>
      <c r="Q25" s="262" t="s">
        <v>141</v>
      </c>
      <c r="R25" s="263"/>
      <c r="S25" s="263"/>
      <c r="T25" s="263"/>
      <c r="U25" s="264"/>
      <c r="W25" s="82"/>
      <c r="Y25" s="68" t="s">
        <v>127</v>
      </c>
      <c r="Z25" s="68" t="s">
        <v>128</v>
      </c>
      <c r="AA25" s="42" t="s">
        <v>53</v>
      </c>
    </row>
    <row r="26" spans="1:27" s="11" customFormat="1" ht="51.75" customHeight="1" x14ac:dyDescent="0.15">
      <c r="A26" s="12"/>
      <c r="B26" s="67"/>
      <c r="C26" s="197" t="s">
        <v>54</v>
      </c>
      <c r="D26" s="198"/>
      <c r="E26" s="228" t="s">
        <v>200</v>
      </c>
      <c r="F26" s="201"/>
      <c r="G26" s="124"/>
      <c r="H26" s="169">
        <f>IF(G26="",0,IF(G26=K26,5,IF(G26=L26,3,IF(G26=M26,1,IF(G26=N26,0)))))</f>
        <v>0</v>
      </c>
      <c r="I26" s="182"/>
      <c r="J26" s="144"/>
      <c r="K26" s="143" t="s">
        <v>77</v>
      </c>
      <c r="L26" s="143" t="s">
        <v>78</v>
      </c>
      <c r="M26" s="143" t="s">
        <v>104</v>
      </c>
      <c r="N26" s="190" t="s">
        <v>74</v>
      </c>
      <c r="O26" s="182"/>
      <c r="P26" s="311"/>
      <c r="Q26" s="265"/>
      <c r="R26" s="266"/>
      <c r="S26" s="266"/>
      <c r="T26" s="266"/>
      <c r="U26" s="267"/>
      <c r="W26" s="41"/>
      <c r="X26" s="183" t="s">
        <v>77</v>
      </c>
      <c r="Y26" s="183" t="s">
        <v>78</v>
      </c>
      <c r="Z26" s="183" t="s">
        <v>104</v>
      </c>
      <c r="AA26" s="182" t="s">
        <v>74</v>
      </c>
    </row>
    <row r="27" spans="1:27" s="11" customFormat="1" ht="52.5" customHeight="1" x14ac:dyDescent="0.15">
      <c r="A27" s="12"/>
      <c r="B27" s="40"/>
      <c r="C27" s="197" t="s">
        <v>151</v>
      </c>
      <c r="D27" s="198"/>
      <c r="E27" s="228" t="s">
        <v>129</v>
      </c>
      <c r="F27" s="201"/>
      <c r="G27" s="124"/>
      <c r="H27" s="169">
        <f>IF(G27="",0,IF(G27=M27,1))</f>
        <v>0</v>
      </c>
      <c r="I27" s="82"/>
      <c r="J27" s="190"/>
      <c r="K27" s="144"/>
      <c r="L27" s="144"/>
      <c r="M27" s="160" t="s">
        <v>225</v>
      </c>
      <c r="N27" s="138"/>
      <c r="O27" s="64"/>
      <c r="P27" s="136" t="s">
        <v>153</v>
      </c>
      <c r="Q27" s="261" t="s">
        <v>131</v>
      </c>
      <c r="R27" s="261"/>
      <c r="S27" s="261"/>
      <c r="T27" s="261"/>
      <c r="U27" s="261"/>
      <c r="W27" s="182"/>
      <c r="X27" s="41"/>
      <c r="Y27" s="41"/>
      <c r="Z27" s="68" t="s">
        <v>130</v>
      </c>
      <c r="AA27" s="82"/>
    </row>
    <row r="28" spans="1:27" s="11" customFormat="1" ht="60" customHeight="1" x14ac:dyDescent="0.15">
      <c r="A28" s="12"/>
      <c r="B28" s="69"/>
      <c r="C28" s="197" t="s">
        <v>152</v>
      </c>
      <c r="D28" s="198"/>
      <c r="E28" s="228" t="s">
        <v>199</v>
      </c>
      <c r="F28" s="201"/>
      <c r="G28" s="124"/>
      <c r="H28" s="169">
        <f>IF(G28="",0,IF(G28=K28,5,IF(G28=M28,1)))</f>
        <v>0</v>
      </c>
      <c r="I28" s="182" t="s">
        <v>29</v>
      </c>
      <c r="J28" s="143"/>
      <c r="K28" s="143" t="s">
        <v>73</v>
      </c>
      <c r="L28" s="143"/>
      <c r="M28" s="143" t="s">
        <v>137</v>
      </c>
      <c r="N28" s="138"/>
      <c r="O28" s="182"/>
      <c r="P28" s="136"/>
      <c r="Q28" s="261" t="s">
        <v>138</v>
      </c>
      <c r="R28" s="301"/>
      <c r="S28" s="301"/>
      <c r="T28" s="301"/>
      <c r="U28" s="301"/>
      <c r="W28" s="183"/>
      <c r="Y28" s="183" t="s">
        <v>73</v>
      </c>
      <c r="Z28" s="183" t="s">
        <v>137</v>
      </c>
      <c r="AA28" s="82"/>
    </row>
    <row r="29" spans="1:27" s="11" customFormat="1" ht="104.25" customHeight="1" x14ac:dyDescent="0.15">
      <c r="A29" s="12"/>
      <c r="B29" s="76" t="s">
        <v>56</v>
      </c>
      <c r="C29" s="201" t="s">
        <v>142</v>
      </c>
      <c r="D29" s="202"/>
      <c r="E29" s="201" t="s">
        <v>239</v>
      </c>
      <c r="F29" s="202"/>
      <c r="G29" s="124"/>
      <c r="H29" s="169">
        <f>IF(G29="",0,IF(G29=K29,5,IF(G29=L29,3,IF(G29=M29,1))))</f>
        <v>0</v>
      </c>
      <c r="I29" s="191" t="s">
        <v>29</v>
      </c>
      <c r="J29" s="190"/>
      <c r="K29" s="145" t="s">
        <v>240</v>
      </c>
      <c r="L29" s="143" t="s">
        <v>241</v>
      </c>
      <c r="M29" s="143" t="s">
        <v>242</v>
      </c>
      <c r="N29" s="42"/>
      <c r="O29" s="192"/>
      <c r="P29" s="136" t="s">
        <v>243</v>
      </c>
      <c r="Q29" s="261" t="s">
        <v>244</v>
      </c>
      <c r="R29" s="261"/>
      <c r="S29" s="261"/>
      <c r="T29" s="261"/>
      <c r="U29" s="261"/>
      <c r="Y29" s="145" t="s">
        <v>240</v>
      </c>
      <c r="Z29" s="143" t="s">
        <v>241</v>
      </c>
      <c r="AA29" s="143" t="s">
        <v>242</v>
      </c>
    </row>
    <row r="30" spans="1:27" s="11" customFormat="1" ht="52.5" customHeight="1" x14ac:dyDescent="0.15">
      <c r="A30" s="12"/>
      <c r="B30" s="40"/>
      <c r="C30" s="199" t="s">
        <v>57</v>
      </c>
      <c r="D30" s="200"/>
      <c r="E30" s="228" t="s">
        <v>92</v>
      </c>
      <c r="F30" s="201"/>
      <c r="G30" s="124"/>
      <c r="H30" s="169">
        <f>IF(G30="",0,IF(G30=K30,5,IF(G30=M30,1,IF(G30=N30,0))))</f>
        <v>0</v>
      </c>
      <c r="I30" s="182"/>
      <c r="J30" s="190"/>
      <c r="K30" s="190" t="s">
        <v>113</v>
      </c>
      <c r="L30" s="190"/>
      <c r="M30" s="160" t="s">
        <v>226</v>
      </c>
      <c r="N30" s="146" t="s">
        <v>74</v>
      </c>
      <c r="O30" s="59"/>
      <c r="P30" s="136"/>
      <c r="Q30" s="300" t="s">
        <v>139</v>
      </c>
      <c r="R30" s="300"/>
      <c r="S30" s="300"/>
      <c r="T30" s="300"/>
      <c r="U30" s="300"/>
      <c r="W30" s="182"/>
      <c r="Y30" s="182" t="s">
        <v>113</v>
      </c>
      <c r="Z30" s="68" t="s">
        <v>132</v>
      </c>
      <c r="AA30" s="42" t="s">
        <v>74</v>
      </c>
    </row>
    <row r="31" spans="1:27" s="11" customFormat="1" ht="54" x14ac:dyDescent="0.15">
      <c r="A31" s="6"/>
      <c r="B31" s="40"/>
      <c r="C31" s="284"/>
      <c r="D31" s="285"/>
      <c r="E31" s="302" t="s">
        <v>98</v>
      </c>
      <c r="F31" s="303"/>
      <c r="G31" s="124"/>
      <c r="H31" s="92">
        <f>IF(G31="",0,IF(G31=K31,5,IF(G31=M31,1,IF(G31=N31,0))))</f>
        <v>0</v>
      </c>
      <c r="I31" s="70"/>
      <c r="J31" s="161"/>
      <c r="K31" s="161" t="s">
        <v>114</v>
      </c>
      <c r="L31" s="162"/>
      <c r="M31" s="163" t="s">
        <v>227</v>
      </c>
      <c r="N31" s="161" t="s">
        <v>74</v>
      </c>
      <c r="O31" s="71"/>
      <c r="P31" s="139"/>
      <c r="Q31" s="300" t="s">
        <v>140</v>
      </c>
      <c r="R31" s="300"/>
      <c r="S31" s="300"/>
      <c r="T31" s="300"/>
      <c r="U31" s="300"/>
      <c r="W31" s="70"/>
      <c r="Y31" s="70" t="s">
        <v>114</v>
      </c>
      <c r="Z31" s="75" t="s">
        <v>133</v>
      </c>
      <c r="AA31" s="70" t="s">
        <v>74</v>
      </c>
    </row>
    <row r="32" spans="1:27" s="11" customFormat="1" ht="81" customHeight="1" x14ac:dyDescent="0.15">
      <c r="A32" s="12"/>
      <c r="B32" s="85"/>
      <c r="C32" s="197" t="s">
        <v>58</v>
      </c>
      <c r="D32" s="198"/>
      <c r="E32" s="201" t="s">
        <v>99</v>
      </c>
      <c r="F32" s="306"/>
      <c r="G32" s="124"/>
      <c r="H32" s="169">
        <f>IF(G32="",0,IF(G32=K32,5,IF(G32=L32,3,IF(G32=M32,1,IF(G32=N32,0)))))</f>
        <v>0</v>
      </c>
      <c r="I32" s="55"/>
      <c r="J32" s="164"/>
      <c r="K32" s="190" t="s">
        <v>59</v>
      </c>
      <c r="L32" s="190" t="s">
        <v>60</v>
      </c>
      <c r="M32" s="190" t="s">
        <v>61</v>
      </c>
      <c r="N32" s="190" t="s">
        <v>71</v>
      </c>
      <c r="O32" s="73"/>
      <c r="P32" s="131"/>
      <c r="Q32" s="307" t="s">
        <v>136</v>
      </c>
      <c r="R32" s="308"/>
      <c r="S32" s="308"/>
      <c r="T32" s="308"/>
      <c r="U32" s="309"/>
      <c r="W32" s="72"/>
      <c r="X32" s="182" t="s">
        <v>59</v>
      </c>
      <c r="Y32" s="182" t="s">
        <v>60</v>
      </c>
      <c r="Z32" s="182" t="s">
        <v>61</v>
      </c>
      <c r="AA32" s="182" t="s">
        <v>71</v>
      </c>
    </row>
    <row r="33" spans="1:26" ht="42.75" customHeight="1" x14ac:dyDescent="0.15">
      <c r="A33" s="13"/>
      <c r="B33" s="14" t="s">
        <v>62</v>
      </c>
      <c r="C33" s="298" t="s">
        <v>63</v>
      </c>
      <c r="D33" s="299"/>
      <c r="E33" s="295" t="s">
        <v>64</v>
      </c>
      <c r="F33" s="296"/>
      <c r="G33" s="125"/>
      <c r="H33" s="93">
        <f>IF(G33="",0,IF(G33=K33,1))</f>
        <v>0</v>
      </c>
      <c r="I33" s="9" t="s">
        <v>194</v>
      </c>
      <c r="J33" s="22"/>
      <c r="K33" s="297" t="s">
        <v>193</v>
      </c>
      <c r="L33" s="297"/>
      <c r="M33" s="297"/>
      <c r="N33" s="15"/>
      <c r="O33" s="23"/>
      <c r="P33" s="185" t="s">
        <v>65</v>
      </c>
      <c r="Q33" s="225" t="s">
        <v>66</v>
      </c>
      <c r="R33" s="226"/>
      <c r="S33" s="226"/>
      <c r="T33" s="226"/>
      <c r="U33" s="227"/>
      <c r="Z33" s="2" t="s">
        <v>192</v>
      </c>
    </row>
    <row r="34" spans="1:26" ht="41.25" customHeight="1" x14ac:dyDescent="0.15">
      <c r="A34" s="286" t="s">
        <v>67</v>
      </c>
      <c r="B34" s="287"/>
      <c r="C34" s="287"/>
      <c r="D34" s="287"/>
      <c r="E34" s="287"/>
      <c r="F34" s="288"/>
      <c r="G34" s="187" t="str">
        <f>COUNTA(G10:G33)&amp;"/"&amp;24</f>
        <v>0/24</v>
      </c>
      <c r="H34" s="16">
        <f>SUM(H10:H33)</f>
        <v>0</v>
      </c>
      <c r="I34" s="10" t="s">
        <v>68</v>
      </c>
      <c r="J34" s="17" t="str">
        <f>IF(D5&gt;1,"☆",IF(H34=0,"",IF(H34&lt;=50,"☆",IF(H34&lt;=72,"☆☆",IF(H34&lt;=86,"☆☆☆",IF(H34&lt;=106,"☆☆☆",))))))</f>
        <v/>
      </c>
      <c r="K34" s="281" t="s">
        <v>212</v>
      </c>
      <c r="L34" s="282"/>
      <c r="M34" s="282"/>
      <c r="N34" s="24"/>
      <c r="O34" s="24"/>
      <c r="P34" s="140"/>
      <c r="Q34" s="141"/>
      <c r="R34" s="141"/>
      <c r="S34" s="141"/>
      <c r="T34" s="141"/>
      <c r="U34" s="189"/>
    </row>
    <row r="35" spans="1:26" ht="34.5" customHeight="1" x14ac:dyDescent="0.15">
      <c r="A35" s="289"/>
      <c r="B35" s="289"/>
      <c r="C35" s="289"/>
      <c r="D35" s="289"/>
      <c r="E35" s="289"/>
      <c r="F35" s="289"/>
      <c r="G35" s="188"/>
      <c r="I35" s="290" t="s">
        <v>69</v>
      </c>
      <c r="J35" s="290"/>
      <c r="K35" s="289"/>
      <c r="L35" s="289"/>
      <c r="M35" s="289"/>
      <c r="N35" s="289"/>
      <c r="O35" s="19"/>
      <c r="P35" s="291" t="s">
        <v>143</v>
      </c>
      <c r="Q35" s="291"/>
      <c r="R35" s="291"/>
      <c r="S35" s="291"/>
      <c r="T35" s="291"/>
      <c r="U35" s="291"/>
    </row>
    <row r="36" spans="1:26" ht="39" customHeight="1" x14ac:dyDescent="0.15">
      <c r="I36" s="293" t="s">
        <v>70</v>
      </c>
      <c r="J36" s="293"/>
      <c r="K36" s="293"/>
      <c r="L36" s="293"/>
      <c r="M36" s="294"/>
      <c r="N36" s="20"/>
      <c r="O36" s="188"/>
      <c r="P36" s="292"/>
      <c r="Q36" s="292"/>
      <c r="R36" s="292"/>
      <c r="S36" s="292"/>
      <c r="T36" s="292"/>
      <c r="U36" s="292"/>
    </row>
    <row r="37" spans="1:26" ht="27" customHeight="1" x14ac:dyDescent="0.15">
      <c r="A37" s="25"/>
      <c r="B37" s="26"/>
      <c r="C37" s="26"/>
    </row>
    <row r="38" spans="1:26" ht="29.25" customHeight="1" x14ac:dyDescent="0.15">
      <c r="B38" s="26"/>
      <c r="C38" s="26"/>
    </row>
    <row r="39" spans="1:26" s="1" customFormat="1" ht="29.25" customHeight="1" x14ac:dyDescent="0.15">
      <c r="B39" s="26"/>
      <c r="C39" s="26"/>
    </row>
    <row r="40" spans="1:26" s="1" customFormat="1" ht="29.25" customHeight="1" x14ac:dyDescent="0.15">
      <c r="B40" s="26"/>
      <c r="C40" s="26"/>
    </row>
    <row r="41" spans="1:26" s="1" customFormat="1" ht="29.25" customHeight="1" x14ac:dyDescent="0.15">
      <c r="B41" s="21"/>
      <c r="C41" s="21"/>
    </row>
    <row r="44" spans="1:26" x14ac:dyDescent="0.15">
      <c r="B44" s="21"/>
      <c r="C44" s="21"/>
      <c r="D44" s="21"/>
      <c r="E44" s="21"/>
      <c r="F44" s="21"/>
      <c r="G44" s="21"/>
    </row>
    <row r="45" spans="1:26" s="1" customFormat="1" x14ac:dyDescent="0.15">
      <c r="B45" s="21"/>
      <c r="C45" s="21"/>
      <c r="D45" s="21"/>
      <c r="E45" s="21"/>
      <c r="F45" s="21"/>
      <c r="G45" s="21"/>
      <c r="U45" s="2"/>
    </row>
    <row r="46" spans="1:26" s="1" customFormat="1" x14ac:dyDescent="0.15">
      <c r="B46" s="21"/>
      <c r="C46" s="21"/>
      <c r="D46" s="21"/>
      <c r="E46" s="21"/>
      <c r="F46" s="21"/>
      <c r="G46" s="21"/>
      <c r="U46" s="2"/>
    </row>
    <row r="47" spans="1:26" s="1" customFormat="1" x14ac:dyDescent="0.15">
      <c r="B47" s="21"/>
      <c r="C47" s="21"/>
      <c r="D47" s="21"/>
      <c r="E47" s="21"/>
      <c r="F47" s="21"/>
      <c r="G47" s="21"/>
      <c r="U47" s="2"/>
    </row>
    <row r="48" spans="1:26" s="1" customFormat="1" x14ac:dyDescent="0.15">
      <c r="B48" s="21"/>
      <c r="C48" s="21"/>
      <c r="D48" s="21"/>
      <c r="E48" s="21"/>
      <c r="F48" s="21"/>
      <c r="G48" s="21"/>
      <c r="U48" s="2"/>
    </row>
    <row r="49" spans="2:21" s="1" customFormat="1" x14ac:dyDescent="0.15">
      <c r="B49" s="21"/>
      <c r="C49" s="21"/>
      <c r="D49" s="21"/>
      <c r="E49" s="21"/>
      <c r="F49" s="21"/>
      <c r="G49" s="21"/>
      <c r="U49" s="2"/>
    </row>
    <row r="50" spans="2:21" s="1" customFormat="1" x14ac:dyDescent="0.15">
      <c r="B50" s="21"/>
      <c r="C50" s="21"/>
      <c r="D50" s="21"/>
      <c r="E50" s="21"/>
      <c r="F50" s="21"/>
      <c r="G50" s="21"/>
      <c r="U50" s="2"/>
    </row>
    <row r="51" spans="2:21" s="1" customFormat="1" x14ac:dyDescent="0.15">
      <c r="B51" s="21"/>
      <c r="C51" s="21"/>
      <c r="D51" s="21"/>
      <c r="E51" s="21"/>
      <c r="F51" s="21"/>
      <c r="G51" s="21"/>
      <c r="U51" s="2"/>
    </row>
    <row r="52" spans="2:21" s="1" customFormat="1" x14ac:dyDescent="0.15">
      <c r="B52" s="21"/>
      <c r="C52" s="21"/>
      <c r="D52" s="21"/>
      <c r="E52" s="21"/>
      <c r="F52" s="21"/>
      <c r="G52" s="21"/>
      <c r="U52" s="2"/>
    </row>
    <row r="53" spans="2:21" s="1" customFormat="1" x14ac:dyDescent="0.15">
      <c r="B53" s="21"/>
      <c r="C53" s="21"/>
      <c r="D53" s="21"/>
      <c r="E53" s="21"/>
      <c r="F53" s="21"/>
      <c r="G53" s="21"/>
      <c r="U53" s="2"/>
    </row>
    <row r="54" spans="2:21" s="1" customFormat="1" x14ac:dyDescent="0.15">
      <c r="B54" s="21"/>
      <c r="C54" s="21"/>
      <c r="D54" s="21"/>
      <c r="E54" s="21"/>
      <c r="F54" s="21"/>
      <c r="G54" s="21"/>
      <c r="U54" s="2"/>
    </row>
    <row r="55" spans="2:21" s="1" customFormat="1" x14ac:dyDescent="0.15">
      <c r="B55" s="21"/>
      <c r="C55" s="21"/>
      <c r="D55" s="21"/>
      <c r="E55" s="21"/>
      <c r="F55" s="21"/>
      <c r="G55" s="21"/>
      <c r="U55" s="2"/>
    </row>
    <row r="56" spans="2:21" s="1" customFormat="1" x14ac:dyDescent="0.15">
      <c r="B56" s="21"/>
      <c r="C56" s="21"/>
      <c r="D56" s="21"/>
      <c r="E56" s="21"/>
      <c r="F56" s="21"/>
      <c r="G56" s="21"/>
      <c r="U56" s="2"/>
    </row>
    <row r="57" spans="2:21" s="1" customFormat="1" x14ac:dyDescent="0.15">
      <c r="B57" s="21"/>
      <c r="C57" s="21"/>
      <c r="D57" s="21"/>
      <c r="E57" s="21"/>
      <c r="F57" s="21"/>
      <c r="G57" s="21"/>
      <c r="U57" s="2"/>
    </row>
    <row r="58" spans="2:21" s="1" customFormat="1" x14ac:dyDescent="0.15">
      <c r="B58" s="21"/>
      <c r="C58" s="21"/>
      <c r="D58" s="21"/>
      <c r="E58" s="21"/>
      <c r="F58" s="21"/>
      <c r="G58" s="21"/>
      <c r="U58" s="2"/>
    </row>
    <row r="59" spans="2:21" s="1" customFormat="1" x14ac:dyDescent="0.15">
      <c r="B59" s="21"/>
      <c r="C59" s="21"/>
      <c r="D59" s="21"/>
      <c r="E59" s="21"/>
      <c r="F59" s="21"/>
      <c r="G59" s="21"/>
      <c r="U59" s="2"/>
    </row>
    <row r="60" spans="2:21" s="1" customFormat="1" x14ac:dyDescent="0.15">
      <c r="B60" s="21"/>
      <c r="C60" s="21"/>
      <c r="D60" s="21"/>
      <c r="E60" s="21"/>
      <c r="F60" s="21"/>
      <c r="G60" s="21"/>
      <c r="U60" s="2"/>
    </row>
  </sheetData>
  <mergeCells count="103">
    <mergeCell ref="A1:M1"/>
    <mergeCell ref="R1:U1"/>
    <mergeCell ref="B2:G2"/>
    <mergeCell ref="S2:U2"/>
    <mergeCell ref="B3:G3"/>
    <mergeCell ref="I3:I4"/>
    <mergeCell ref="J3:K3"/>
    <mergeCell ref="L3:N3"/>
    <mergeCell ref="T3:U4"/>
    <mergeCell ref="B4:D4"/>
    <mergeCell ref="J4:M4"/>
    <mergeCell ref="J7:N8"/>
    <mergeCell ref="O7:O9"/>
    <mergeCell ref="P7:P9"/>
    <mergeCell ref="Q7:U9"/>
    <mergeCell ref="E9:F9"/>
    <mergeCell ref="C10:D10"/>
    <mergeCell ref="E10:F10"/>
    <mergeCell ref="Q10:U10"/>
    <mergeCell ref="A5:B5"/>
    <mergeCell ref="I5:N5"/>
    <mergeCell ref="S5:U5"/>
    <mergeCell ref="A7:A9"/>
    <mergeCell ref="B7:D9"/>
    <mergeCell ref="E7:F8"/>
    <mergeCell ref="G7:G9"/>
    <mergeCell ref="H7:H9"/>
    <mergeCell ref="I7:I9"/>
    <mergeCell ref="C13:D13"/>
    <mergeCell ref="E13:F13"/>
    <mergeCell ref="Q13:U13"/>
    <mergeCell ref="C14:D14"/>
    <mergeCell ref="E14:F14"/>
    <mergeCell ref="Q14:U14"/>
    <mergeCell ref="C11:D11"/>
    <mergeCell ref="E11:F11"/>
    <mergeCell ref="Q11:U11"/>
    <mergeCell ref="C12:D12"/>
    <mergeCell ref="E12:F12"/>
    <mergeCell ref="Q12:U12"/>
    <mergeCell ref="C17:D17"/>
    <mergeCell ref="E17:F17"/>
    <mergeCell ref="Q17:U17"/>
    <mergeCell ref="C18:D18"/>
    <mergeCell ref="E18:F18"/>
    <mergeCell ref="Q18:U18"/>
    <mergeCell ref="C15:D15"/>
    <mergeCell ref="E15:F15"/>
    <mergeCell ref="Q15:U15"/>
    <mergeCell ref="C16:D16"/>
    <mergeCell ref="E16:F16"/>
    <mergeCell ref="Q16:U16"/>
    <mergeCell ref="C21:D21"/>
    <mergeCell ref="E21:F21"/>
    <mergeCell ref="Q21:U21"/>
    <mergeCell ref="C22:D22"/>
    <mergeCell ref="E22:F22"/>
    <mergeCell ref="Q22:U22"/>
    <mergeCell ref="C19:D19"/>
    <mergeCell ref="E19:F19"/>
    <mergeCell ref="Q19:U19"/>
    <mergeCell ref="C20:D20"/>
    <mergeCell ref="E20:F20"/>
    <mergeCell ref="Q20:U20"/>
    <mergeCell ref="C25:D25"/>
    <mergeCell ref="E25:F25"/>
    <mergeCell ref="P25:P26"/>
    <mergeCell ref="Q25:U26"/>
    <mergeCell ref="C26:D26"/>
    <mergeCell ref="E26:F26"/>
    <mergeCell ref="C23:D23"/>
    <mergeCell ref="E23:F23"/>
    <mergeCell ref="Q23:U23"/>
    <mergeCell ref="C24:D24"/>
    <mergeCell ref="E24:F24"/>
    <mergeCell ref="Q24:U24"/>
    <mergeCell ref="C29:D29"/>
    <mergeCell ref="E29:F29"/>
    <mergeCell ref="Q29:U29"/>
    <mergeCell ref="C30:D31"/>
    <mergeCell ref="E30:F30"/>
    <mergeCell ref="Q30:U30"/>
    <mergeCell ref="E31:F31"/>
    <mergeCell ref="Q31:U31"/>
    <mergeCell ref="C27:D27"/>
    <mergeCell ref="E27:F27"/>
    <mergeCell ref="Q27:U27"/>
    <mergeCell ref="C28:D28"/>
    <mergeCell ref="E28:F28"/>
    <mergeCell ref="Q28:U28"/>
    <mergeCell ref="A34:F34"/>
    <mergeCell ref="K34:M34"/>
    <mergeCell ref="A35:F35"/>
    <mergeCell ref="I35:N35"/>
    <mergeCell ref="P35:U36"/>
    <mergeCell ref="I36:M36"/>
    <mergeCell ref="C32:D32"/>
    <mergeCell ref="E32:F32"/>
    <mergeCell ref="Q32:U32"/>
    <mergeCell ref="C33:D33"/>
    <mergeCell ref="E33:F33"/>
    <mergeCell ref="K33:M33"/>
    <mergeCell ref="Q33:U33"/>
  </mergeCells>
  <phoneticPr fontId="4"/>
  <dataValidations count="26">
    <dataValidation type="list" allowBlank="1" showInputMessage="1" showErrorMessage="1" sqref="G33">
      <formula1>$Y$33:$Z$33</formula1>
    </dataValidation>
    <dataValidation type="list" allowBlank="1" showInputMessage="1" showErrorMessage="1" sqref="G4">
      <formula1>$V$4:$X$4</formula1>
    </dataValidation>
    <dataValidation type="list" allowBlank="1" showInputMessage="1" showErrorMessage="1" sqref="F4">
      <formula1>$V$3:$X$3</formula1>
    </dataValidation>
    <dataValidation type="list" allowBlank="1" showInputMessage="1" showErrorMessage="1" sqref="G32">
      <formula1>$W$32:$AA$32</formula1>
    </dataValidation>
    <dataValidation type="list" allowBlank="1" showInputMessage="1" showErrorMessage="1" sqref="G31">
      <formula1>$X$31:$AA$31</formula1>
    </dataValidation>
    <dataValidation type="list" allowBlank="1" showInputMessage="1" showErrorMessage="1" sqref="G30">
      <formula1>$X$30:$AA$30</formula1>
    </dataValidation>
    <dataValidation type="list" allowBlank="1" showInputMessage="1" showErrorMessage="1" sqref="G28">
      <formula1>$X$28:$Z$28</formula1>
    </dataValidation>
    <dataValidation type="list" allowBlank="1" showInputMessage="1" showErrorMessage="1" sqref="G27">
      <formula1>$Y$27:$Z$27</formula1>
    </dataValidation>
    <dataValidation type="list" allowBlank="1" showInputMessage="1" showErrorMessage="1" sqref="G26">
      <formula1>$W$26:$AA$26</formula1>
    </dataValidation>
    <dataValidation type="list" allowBlank="1" showInputMessage="1" showErrorMessage="1" sqref="G25">
      <formula1>$X$25:$AA$25</formula1>
    </dataValidation>
    <dataValidation type="list" allowBlank="1" showInputMessage="1" showErrorMessage="1" sqref="G24">
      <formula1>$X$24:$AA$24</formula1>
    </dataValidation>
    <dataValidation type="list" allowBlank="1" showInputMessage="1" showErrorMessage="1" sqref="G23">
      <formula1>$X$23:$AA$23</formula1>
    </dataValidation>
    <dataValidation type="list" allowBlank="1" showInputMessage="1" showErrorMessage="1" sqref="G22">
      <formula1>$X$22:$Z$22</formula1>
    </dataValidation>
    <dataValidation type="list" allowBlank="1" showInputMessage="1" showErrorMessage="1" sqref="G21">
      <formula1>$W$21:$AA$21</formula1>
    </dataValidation>
    <dataValidation type="list" allowBlank="1" showInputMessage="1" showErrorMessage="1" sqref="G20">
      <formula1>$W$20:$AA$20</formula1>
    </dataValidation>
    <dataValidation type="list" allowBlank="1" showInputMessage="1" showErrorMessage="1" sqref="G19">
      <formula1>$W$19:$AA$19</formula1>
    </dataValidation>
    <dataValidation type="list" allowBlank="1" showInputMessage="1" showErrorMessage="1" sqref="G18">
      <formula1>$W$18:$AA$18</formula1>
    </dataValidation>
    <dataValidation type="list" allowBlank="1" showInputMessage="1" showErrorMessage="1" sqref="G17">
      <formula1>$W$17:$AA$17</formula1>
    </dataValidation>
    <dataValidation type="list" allowBlank="1" showInputMessage="1" showErrorMessage="1" sqref="G16">
      <formula1>$V$16:$AA$16</formula1>
    </dataValidation>
    <dataValidation type="list" allowBlank="1" showInputMessage="1" showErrorMessage="1" sqref="G15">
      <formula1>$Y$15:$AA$15</formula1>
    </dataValidation>
    <dataValidation type="list" allowBlank="1" showInputMessage="1" showErrorMessage="1" sqref="G14">
      <formula1>$Y$14:$AA$14</formula1>
    </dataValidation>
    <dataValidation type="list" allowBlank="1" showInputMessage="1" showErrorMessage="1" sqref="G13">
      <formula1>$W$13:$AA$13</formula1>
    </dataValidation>
    <dataValidation type="list" allowBlank="1" showInputMessage="1" showErrorMessage="1" sqref="G12">
      <formula1>$W$12:$AA$12</formula1>
    </dataValidation>
    <dataValidation type="list" allowBlank="1" showInputMessage="1" showErrorMessage="1" sqref="G11">
      <formula1>$W$11:$AA$11</formula1>
    </dataValidation>
    <dataValidation type="list" allowBlank="1" showInputMessage="1" showErrorMessage="1" sqref="G10">
      <formula1>$W$10:$AA$10</formula1>
    </dataValidation>
    <dataValidation type="list" allowBlank="1" showInputMessage="1" showErrorMessage="1" sqref="G29">
      <formula1>$X$29:$AA$29</formula1>
    </dataValidation>
  </dataValidations>
  <pageMargins left="0.61" right="0.19685039370078741" top="0.82" bottom="0.19685039370078741" header="0.31496062992125984" footer="0.19685039370078741"/>
  <pageSetup paperSize="8" scale="55"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60"/>
  <sheetViews>
    <sheetView showWhiteSpace="0" view="pageBreakPreview" topLeftCell="B25" zoomScale="70" zoomScaleNormal="70" zoomScaleSheetLayoutView="70" workbookViewId="0">
      <selection activeCell="R1" sqref="R1:U1"/>
    </sheetView>
  </sheetViews>
  <sheetFormatPr defaultRowHeight="13.5" x14ac:dyDescent="0.15"/>
  <cols>
    <col min="1" max="1" width="11.125" style="1" customWidth="1"/>
    <col min="2" max="2" width="10.375" style="1" customWidth="1"/>
    <col min="3" max="3" width="4.25" style="1" customWidth="1"/>
    <col min="4" max="4" width="8" style="1" customWidth="1"/>
    <col min="5" max="5" width="4.625" style="1" customWidth="1"/>
    <col min="6" max="6" width="13.875" style="1" customWidth="1"/>
    <col min="7" max="7" width="14" style="1" customWidth="1"/>
    <col min="8" max="8" width="6.25" style="1" customWidth="1"/>
    <col min="9" max="9" width="9.5" style="1" customWidth="1"/>
    <col min="10" max="10" width="17.125" style="1" customWidth="1"/>
    <col min="11" max="12" width="15.875" style="1" customWidth="1"/>
    <col min="13" max="13" width="13.875" style="1" customWidth="1"/>
    <col min="14" max="14" width="12" style="1" customWidth="1"/>
    <col min="15" max="15" width="13.375" style="1" customWidth="1"/>
    <col min="16" max="16" width="12.625" style="1" customWidth="1"/>
    <col min="17" max="17" width="12.75" style="1" customWidth="1"/>
    <col min="18" max="18" width="12.875" style="1" customWidth="1"/>
    <col min="19" max="19" width="5.875" style="1" customWidth="1"/>
    <col min="20" max="20" width="12.5" style="1" customWidth="1"/>
    <col min="21" max="21" width="19.625" style="2" customWidth="1"/>
    <col min="22" max="16384" width="9" style="2"/>
  </cols>
  <sheetData>
    <row r="1" spans="1:27" ht="42" customHeight="1" x14ac:dyDescent="0.15">
      <c r="A1" s="203" t="s">
        <v>210</v>
      </c>
      <c r="B1" s="203"/>
      <c r="C1" s="203"/>
      <c r="D1" s="203"/>
      <c r="E1" s="203"/>
      <c r="F1" s="203"/>
      <c r="G1" s="203"/>
      <c r="H1" s="203"/>
      <c r="I1" s="203"/>
      <c r="J1" s="203"/>
      <c r="K1" s="203"/>
      <c r="L1" s="203"/>
      <c r="M1" s="203"/>
      <c r="R1" s="215" t="s">
        <v>245</v>
      </c>
      <c r="S1" s="215"/>
      <c r="T1" s="215"/>
      <c r="U1" s="215"/>
    </row>
    <row r="2" spans="1:27" ht="24" customHeight="1" x14ac:dyDescent="0.15">
      <c r="A2" s="118" t="s">
        <v>3</v>
      </c>
      <c r="B2" s="317" t="str">
        <f>IF(ドライトナー1!B2="","",ドライトナー1!B2)</f>
        <v/>
      </c>
      <c r="C2" s="318"/>
      <c r="D2" s="318"/>
      <c r="E2" s="318"/>
      <c r="F2" s="318"/>
      <c r="G2" s="319"/>
      <c r="H2" s="2"/>
      <c r="I2" s="2"/>
      <c r="J2" s="2"/>
      <c r="K2" s="2"/>
      <c r="L2" s="2"/>
      <c r="M2" s="2"/>
      <c r="N2" s="3"/>
      <c r="O2" s="4"/>
      <c r="P2" s="5" t="s">
        <v>0</v>
      </c>
      <c r="Q2" s="5" t="s">
        <v>1</v>
      </c>
      <c r="R2" s="5" t="s">
        <v>2</v>
      </c>
      <c r="S2" s="204" t="s">
        <v>100</v>
      </c>
      <c r="T2" s="204"/>
      <c r="U2" s="204"/>
    </row>
    <row r="3" spans="1:27" ht="27.75" customHeight="1" x14ac:dyDescent="0.15">
      <c r="A3" s="8" t="s">
        <v>6</v>
      </c>
      <c r="B3" s="207"/>
      <c r="C3" s="207"/>
      <c r="D3" s="207"/>
      <c r="E3" s="207"/>
      <c r="F3" s="208"/>
      <c r="G3" s="208"/>
      <c r="H3" s="186"/>
      <c r="I3" s="205" t="s">
        <v>4</v>
      </c>
      <c r="J3" s="320" t="str">
        <f>ドライトナー1!J3</f>
        <v>部署名　　　　　　　　　　　　　　　　　　　　　　　　　　　　　　　　　　　　　　　</v>
      </c>
      <c r="K3" s="321"/>
      <c r="L3" s="321" t="str">
        <f>ドライトナー1!L3</f>
        <v>役職名</v>
      </c>
      <c r="M3" s="321"/>
      <c r="N3" s="322"/>
      <c r="O3" s="27"/>
      <c r="P3" s="28" t="s">
        <v>5</v>
      </c>
      <c r="Q3" s="29">
        <v>90</v>
      </c>
      <c r="R3" s="29">
        <v>73</v>
      </c>
      <c r="S3" s="30"/>
      <c r="T3" s="216" t="s">
        <v>231</v>
      </c>
      <c r="U3" s="217"/>
      <c r="W3" s="119" t="s">
        <v>171</v>
      </c>
      <c r="X3" s="120" t="s">
        <v>170</v>
      </c>
    </row>
    <row r="4" spans="1:27" ht="30.75" customHeight="1" x14ac:dyDescent="0.15">
      <c r="A4" s="7" t="s">
        <v>9</v>
      </c>
      <c r="B4" s="223" t="s">
        <v>229</v>
      </c>
      <c r="C4" s="224"/>
      <c r="D4" s="224"/>
      <c r="E4" s="172" t="s">
        <v>7</v>
      </c>
      <c r="F4" s="175"/>
      <c r="G4" s="175"/>
      <c r="H4" s="186"/>
      <c r="I4" s="206"/>
      <c r="J4" s="323" t="str">
        <f>ドライトナー1!J4</f>
        <v>氏名</v>
      </c>
      <c r="K4" s="324"/>
      <c r="L4" s="324"/>
      <c r="M4" s="325"/>
      <c r="N4" s="171" t="s">
        <v>197</v>
      </c>
      <c r="O4" s="27"/>
      <c r="P4" s="28" t="s">
        <v>8</v>
      </c>
      <c r="Q4" s="29">
        <v>72</v>
      </c>
      <c r="R4" s="29">
        <v>51</v>
      </c>
      <c r="S4" s="30"/>
      <c r="T4" s="218"/>
      <c r="U4" s="219"/>
      <c r="W4" s="2" t="s">
        <v>173</v>
      </c>
      <c r="X4" s="2" t="s">
        <v>172</v>
      </c>
    </row>
    <row r="5" spans="1:27" ht="30" customHeight="1" x14ac:dyDescent="0.15">
      <c r="A5" s="268" t="s">
        <v>213</v>
      </c>
      <c r="B5" s="197"/>
      <c r="C5" s="167" t="s">
        <v>228</v>
      </c>
      <c r="D5" s="166"/>
      <c r="E5" s="165" t="s">
        <v>234</v>
      </c>
      <c r="F5" s="173" t="s">
        <v>214</v>
      </c>
      <c r="G5" s="174"/>
      <c r="H5" s="186"/>
      <c r="I5" s="246" t="s">
        <v>10</v>
      </c>
      <c r="J5" s="247"/>
      <c r="K5" s="247"/>
      <c r="L5" s="247"/>
      <c r="M5" s="247"/>
      <c r="N5" s="248"/>
      <c r="O5" s="32"/>
      <c r="P5" s="28" t="s">
        <v>11</v>
      </c>
      <c r="Q5" s="29">
        <v>50</v>
      </c>
      <c r="R5" s="29">
        <v>25</v>
      </c>
      <c r="S5" s="235" t="s">
        <v>211</v>
      </c>
      <c r="T5" s="236"/>
      <c r="U5" s="236"/>
    </row>
    <row r="6" spans="1:27" ht="13.5" customHeight="1" x14ac:dyDescent="0.15">
      <c r="B6" s="33"/>
      <c r="C6" s="33"/>
      <c r="D6" s="33"/>
      <c r="E6" s="33"/>
      <c r="F6" s="33"/>
      <c r="G6" s="33"/>
      <c r="H6" s="33"/>
      <c r="I6" s="33"/>
      <c r="J6" s="33"/>
      <c r="K6" s="33"/>
      <c r="L6" s="33"/>
      <c r="M6" s="33"/>
      <c r="N6" s="33"/>
      <c r="O6" s="33"/>
      <c r="P6" s="27"/>
      <c r="Q6" s="27"/>
      <c r="R6" s="27"/>
      <c r="S6" s="27"/>
      <c r="T6" s="27"/>
      <c r="U6" s="34"/>
    </row>
    <row r="7" spans="1:27" ht="13.5" customHeight="1" x14ac:dyDescent="0.15">
      <c r="A7" s="269" t="s">
        <v>12</v>
      </c>
      <c r="B7" s="270" t="s">
        <v>13</v>
      </c>
      <c r="C7" s="271"/>
      <c r="D7" s="272"/>
      <c r="E7" s="237" t="s">
        <v>14</v>
      </c>
      <c r="F7" s="279"/>
      <c r="G7" s="283" t="s">
        <v>201</v>
      </c>
      <c r="H7" s="280" t="s">
        <v>15</v>
      </c>
      <c r="I7" s="237" t="s">
        <v>16</v>
      </c>
      <c r="J7" s="251" t="s">
        <v>202</v>
      </c>
      <c r="K7" s="252"/>
      <c r="L7" s="252"/>
      <c r="M7" s="252"/>
      <c r="N7" s="253"/>
      <c r="O7" s="229" t="s">
        <v>17</v>
      </c>
      <c r="P7" s="238" t="s">
        <v>18</v>
      </c>
      <c r="Q7" s="241" t="s">
        <v>19</v>
      </c>
      <c r="R7" s="241"/>
      <c r="S7" s="241"/>
      <c r="T7" s="241"/>
      <c r="U7" s="241"/>
    </row>
    <row r="8" spans="1:27" ht="20.25" customHeight="1" x14ac:dyDescent="0.15">
      <c r="A8" s="269"/>
      <c r="B8" s="273"/>
      <c r="C8" s="274"/>
      <c r="D8" s="275"/>
      <c r="E8" s="237"/>
      <c r="F8" s="279"/>
      <c r="G8" s="283"/>
      <c r="H8" s="280"/>
      <c r="I8" s="237"/>
      <c r="J8" s="254"/>
      <c r="K8" s="255"/>
      <c r="L8" s="255"/>
      <c r="M8" s="255"/>
      <c r="N8" s="256"/>
      <c r="O8" s="230"/>
      <c r="P8" s="239"/>
      <c r="Q8" s="241"/>
      <c r="R8" s="241"/>
      <c r="S8" s="241"/>
      <c r="T8" s="241"/>
      <c r="U8" s="241"/>
    </row>
    <row r="9" spans="1:27" ht="27.75" customHeight="1" x14ac:dyDescent="0.15">
      <c r="A9" s="269"/>
      <c r="B9" s="276"/>
      <c r="C9" s="277"/>
      <c r="D9" s="278"/>
      <c r="E9" s="237" t="s">
        <v>20</v>
      </c>
      <c r="F9" s="279"/>
      <c r="G9" s="283"/>
      <c r="H9" s="272"/>
      <c r="I9" s="229"/>
      <c r="J9" s="178" t="s">
        <v>21</v>
      </c>
      <c r="K9" s="178" t="s">
        <v>22</v>
      </c>
      <c r="L9" s="178" t="s">
        <v>23</v>
      </c>
      <c r="M9" s="178" t="s">
        <v>24</v>
      </c>
      <c r="N9" s="178" t="s">
        <v>25</v>
      </c>
      <c r="O9" s="231"/>
      <c r="P9" s="240"/>
      <c r="Q9" s="241"/>
      <c r="R9" s="241"/>
      <c r="S9" s="241"/>
      <c r="T9" s="241"/>
      <c r="U9" s="241"/>
    </row>
    <row r="10" spans="1:27" s="11" customFormat="1" ht="87.75" customHeight="1" x14ac:dyDescent="0.15">
      <c r="A10" s="8" t="s">
        <v>26</v>
      </c>
      <c r="B10" s="37" t="s">
        <v>27</v>
      </c>
      <c r="C10" s="268" t="s">
        <v>145</v>
      </c>
      <c r="D10" s="268"/>
      <c r="E10" s="249" t="s">
        <v>28</v>
      </c>
      <c r="F10" s="250"/>
      <c r="G10" s="123"/>
      <c r="H10" s="169">
        <f>IF(G10="",0,IF(G10=K10,5,IF(G10=L10,3,IF(G10=M10,1,IF(G10=N10,0)))))</f>
        <v>0</v>
      </c>
      <c r="I10" s="182" t="s">
        <v>29</v>
      </c>
      <c r="J10" s="190"/>
      <c r="K10" s="143" t="s">
        <v>30</v>
      </c>
      <c r="L10" s="143" t="s">
        <v>31</v>
      </c>
      <c r="M10" s="143" t="s">
        <v>32</v>
      </c>
      <c r="N10" s="190" t="s">
        <v>33</v>
      </c>
      <c r="O10" s="39"/>
      <c r="P10" s="129" t="s">
        <v>34</v>
      </c>
      <c r="Q10" s="232" t="s">
        <v>235</v>
      </c>
      <c r="R10" s="233"/>
      <c r="S10" s="233"/>
      <c r="T10" s="233"/>
      <c r="U10" s="234"/>
      <c r="W10" s="182"/>
      <c r="X10" s="183" t="s">
        <v>30</v>
      </c>
      <c r="Y10" s="183" t="s">
        <v>31</v>
      </c>
      <c r="Z10" s="183" t="s">
        <v>32</v>
      </c>
      <c r="AA10" s="182" t="s">
        <v>33</v>
      </c>
    </row>
    <row r="11" spans="1:27" s="11" customFormat="1" ht="75.75" customHeight="1" x14ac:dyDescent="0.15">
      <c r="A11" s="6"/>
      <c r="B11" s="40"/>
      <c r="C11" s="284" t="s">
        <v>146</v>
      </c>
      <c r="D11" s="285"/>
      <c r="E11" s="281" t="s">
        <v>215</v>
      </c>
      <c r="F11" s="282"/>
      <c r="G11" s="124"/>
      <c r="H11" s="87">
        <f>IF(G11="",0,IF(G11=K11,5,IF(G11=L11,3,IF(G11=M11,1,IF(G11=N11,0)))))</f>
        <v>0</v>
      </c>
      <c r="I11" s="182"/>
      <c r="J11" s="144"/>
      <c r="K11" s="143" t="s">
        <v>218</v>
      </c>
      <c r="L11" s="143" t="s">
        <v>219</v>
      </c>
      <c r="M11" s="143" t="s">
        <v>35</v>
      </c>
      <c r="N11" s="190" t="s">
        <v>33</v>
      </c>
      <c r="O11" s="39"/>
      <c r="P11" s="129"/>
      <c r="Q11" s="225" t="s">
        <v>216</v>
      </c>
      <c r="R11" s="226"/>
      <c r="S11" s="226"/>
      <c r="T11" s="226"/>
      <c r="U11" s="227"/>
      <c r="W11" s="41"/>
      <c r="X11" s="183" t="s">
        <v>116</v>
      </c>
      <c r="Y11" s="183" t="s">
        <v>117</v>
      </c>
      <c r="Z11" s="183" t="s">
        <v>35</v>
      </c>
      <c r="AA11" s="182" t="s">
        <v>33</v>
      </c>
    </row>
    <row r="12" spans="1:27" s="11" customFormat="1" ht="93" customHeight="1" x14ac:dyDescent="0.15">
      <c r="A12" s="12"/>
      <c r="B12" s="37" t="s">
        <v>36</v>
      </c>
      <c r="C12" s="197" t="s">
        <v>147</v>
      </c>
      <c r="D12" s="198"/>
      <c r="E12" s="249" t="s">
        <v>37</v>
      </c>
      <c r="F12" s="250"/>
      <c r="G12" s="123"/>
      <c r="H12" s="88">
        <f>IF(G12="",0,IF(G12=K12,5,IF(G12=L12,3,IF(G12=M12,1,IF(G12=N12,0)))))</f>
        <v>0</v>
      </c>
      <c r="I12" s="44"/>
      <c r="J12" s="133"/>
      <c r="K12" s="147" t="s">
        <v>118</v>
      </c>
      <c r="L12" s="148" t="s">
        <v>119</v>
      </c>
      <c r="M12" s="149" t="s">
        <v>93</v>
      </c>
      <c r="N12" s="150" t="s">
        <v>38</v>
      </c>
      <c r="O12" s="50"/>
      <c r="P12" s="131" t="s">
        <v>39</v>
      </c>
      <c r="Q12" s="232" t="s">
        <v>76</v>
      </c>
      <c r="R12" s="233"/>
      <c r="S12" s="233"/>
      <c r="T12" s="233"/>
      <c r="U12" s="234"/>
      <c r="W12" s="45"/>
      <c r="X12" s="46" t="s">
        <v>118</v>
      </c>
      <c r="Y12" s="47" t="s">
        <v>119</v>
      </c>
      <c r="Z12" s="48" t="s">
        <v>93</v>
      </c>
      <c r="AA12" s="49" t="s">
        <v>38</v>
      </c>
    </row>
    <row r="13" spans="1:27" s="11" customFormat="1" ht="66" customHeight="1" x14ac:dyDescent="0.15">
      <c r="A13" s="12"/>
      <c r="B13" s="40"/>
      <c r="C13" s="199" t="s">
        <v>148</v>
      </c>
      <c r="D13" s="200"/>
      <c r="E13" s="244" t="s">
        <v>40</v>
      </c>
      <c r="F13" s="245"/>
      <c r="G13" s="124"/>
      <c r="H13" s="169">
        <f>IF(G13="",0,IF(G13=K13,5,IF(G13=L13,3,IF(G13=M13,1,IF(G13=N13,0)))))</f>
        <v>0</v>
      </c>
      <c r="I13" s="182"/>
      <c r="J13" s="134"/>
      <c r="K13" s="151" t="s">
        <v>45</v>
      </c>
      <c r="L13" s="143" t="s">
        <v>101</v>
      </c>
      <c r="M13" s="152" t="s">
        <v>47</v>
      </c>
      <c r="N13" s="190" t="s">
        <v>48</v>
      </c>
      <c r="O13" s="54" t="s">
        <v>42</v>
      </c>
      <c r="P13" s="129" t="s">
        <v>43</v>
      </c>
      <c r="Q13" s="225" t="s">
        <v>232</v>
      </c>
      <c r="R13" s="226"/>
      <c r="S13" s="226"/>
      <c r="T13" s="226"/>
      <c r="U13" s="227"/>
      <c r="W13" s="39"/>
      <c r="X13" s="51" t="s">
        <v>45</v>
      </c>
      <c r="Y13" s="183" t="s">
        <v>101</v>
      </c>
      <c r="Z13" s="53" t="s">
        <v>47</v>
      </c>
      <c r="AA13" s="182" t="s">
        <v>48</v>
      </c>
    </row>
    <row r="14" spans="1:27" s="11" customFormat="1" ht="107.25" customHeight="1" x14ac:dyDescent="0.15">
      <c r="A14" s="12"/>
      <c r="B14" s="168"/>
      <c r="C14" s="199" t="s">
        <v>79</v>
      </c>
      <c r="D14" s="200"/>
      <c r="E14" s="202" t="s">
        <v>82</v>
      </c>
      <c r="F14" s="201"/>
      <c r="G14" s="124"/>
      <c r="H14" s="169">
        <f>IF(G14="",0,IF(G14=L14,3,IF(G14=N14,0)))</f>
        <v>0</v>
      </c>
      <c r="I14" s="55"/>
      <c r="J14" s="190"/>
      <c r="K14" s="190"/>
      <c r="L14" s="145" t="s">
        <v>83</v>
      </c>
      <c r="M14" s="190"/>
      <c r="N14" s="153" t="s">
        <v>80</v>
      </c>
      <c r="O14" s="57"/>
      <c r="P14" s="132"/>
      <c r="Q14" s="225" t="s">
        <v>135</v>
      </c>
      <c r="R14" s="226"/>
      <c r="S14" s="226"/>
      <c r="T14" s="226"/>
      <c r="U14" s="227"/>
      <c r="X14" s="182"/>
      <c r="Z14" s="177" t="s">
        <v>83</v>
      </c>
      <c r="AA14" s="56" t="s">
        <v>80</v>
      </c>
    </row>
    <row r="15" spans="1:27" s="11" customFormat="1" ht="104.25" customHeight="1" x14ac:dyDescent="0.15">
      <c r="A15" s="12"/>
      <c r="B15" s="40"/>
      <c r="C15" s="193"/>
      <c r="D15" s="194"/>
      <c r="E15" s="228" t="s">
        <v>81</v>
      </c>
      <c r="F15" s="201"/>
      <c r="G15" s="124"/>
      <c r="H15" s="169">
        <f>IF(G15="",0,IF(G15=L15,3,IF(G15=N15,0)))</f>
        <v>0</v>
      </c>
      <c r="I15" s="55"/>
      <c r="J15" s="184"/>
      <c r="K15" s="176"/>
      <c r="L15" s="145" t="s">
        <v>115</v>
      </c>
      <c r="M15" s="184"/>
      <c r="N15" s="155" t="s">
        <v>106</v>
      </c>
      <c r="O15" s="59"/>
      <c r="P15" s="132"/>
      <c r="Q15" s="225" t="s">
        <v>144</v>
      </c>
      <c r="R15" s="226"/>
      <c r="S15" s="226"/>
      <c r="T15" s="226"/>
      <c r="U15" s="227"/>
      <c r="W15" s="81"/>
      <c r="X15" s="78"/>
      <c r="Z15" s="177" t="s">
        <v>115</v>
      </c>
      <c r="AA15" s="74" t="s">
        <v>106</v>
      </c>
    </row>
    <row r="16" spans="1:27" s="11" customFormat="1" ht="91.5" customHeight="1" x14ac:dyDescent="0.15">
      <c r="A16" s="12"/>
      <c r="B16" s="40"/>
      <c r="C16" s="193"/>
      <c r="D16" s="194"/>
      <c r="E16" s="228" t="s">
        <v>120</v>
      </c>
      <c r="F16" s="201"/>
      <c r="G16" s="124"/>
      <c r="H16" s="169">
        <f>IF(G16="",0,IF(G16=J16,7,IF(G16=K16,5,IF(G16=L16,3,IF(G16=M16,1,IF(G16=N16,0))))))</f>
        <v>0</v>
      </c>
      <c r="I16" s="55"/>
      <c r="J16" s="145" t="s">
        <v>107</v>
      </c>
      <c r="K16" s="145" t="s">
        <v>108</v>
      </c>
      <c r="L16" s="145" t="s">
        <v>109</v>
      </c>
      <c r="M16" s="145" t="s">
        <v>110</v>
      </c>
      <c r="N16" s="155" t="s">
        <v>111</v>
      </c>
      <c r="O16" s="59"/>
      <c r="P16" s="132"/>
      <c r="Q16" s="225" t="s">
        <v>112</v>
      </c>
      <c r="R16" s="226"/>
      <c r="S16" s="226"/>
      <c r="T16" s="226"/>
      <c r="U16" s="227"/>
      <c r="W16" s="177" t="s">
        <v>107</v>
      </c>
      <c r="X16" s="177" t="s">
        <v>108</v>
      </c>
      <c r="Y16" s="177" t="s">
        <v>109</v>
      </c>
      <c r="Z16" s="177" t="s">
        <v>110</v>
      </c>
      <c r="AA16" s="74" t="s">
        <v>111</v>
      </c>
    </row>
    <row r="17" spans="1:27" s="11" customFormat="1" ht="101.25" customHeight="1" x14ac:dyDescent="0.15">
      <c r="A17" s="12"/>
      <c r="B17" s="40"/>
      <c r="C17" s="242" t="s">
        <v>44</v>
      </c>
      <c r="D17" s="243"/>
      <c r="E17" s="257" t="s">
        <v>94</v>
      </c>
      <c r="F17" s="258"/>
      <c r="G17" s="124"/>
      <c r="H17" s="169">
        <f>IF(G17="",0,IF(G17=K17,5,IF(G17=L17,3,IF(G17=M17,1,IF(G17=N17,0)))))</f>
        <v>0</v>
      </c>
      <c r="I17" s="182" t="s">
        <v>29</v>
      </c>
      <c r="J17" s="135"/>
      <c r="K17" s="156" t="s">
        <v>45</v>
      </c>
      <c r="L17" s="156" t="s">
        <v>46</v>
      </c>
      <c r="M17" s="152" t="s">
        <v>47</v>
      </c>
      <c r="N17" s="157" t="s">
        <v>48</v>
      </c>
      <c r="O17" s="52" t="s">
        <v>42</v>
      </c>
      <c r="P17" s="129" t="s">
        <v>43</v>
      </c>
      <c r="Q17" s="225" t="s">
        <v>233</v>
      </c>
      <c r="R17" s="226"/>
      <c r="S17" s="226"/>
      <c r="T17" s="226"/>
      <c r="U17" s="227"/>
      <c r="W17" s="179"/>
      <c r="X17" s="60" t="s">
        <v>45</v>
      </c>
      <c r="Y17" s="60" t="s">
        <v>46</v>
      </c>
      <c r="Z17" s="53" t="s">
        <v>47</v>
      </c>
      <c r="AA17" s="61" t="s">
        <v>48</v>
      </c>
    </row>
    <row r="18" spans="1:27" s="11" customFormat="1" ht="93.75" customHeight="1" x14ac:dyDescent="0.15">
      <c r="A18" s="12"/>
      <c r="B18" s="40"/>
      <c r="C18" s="193"/>
      <c r="D18" s="194"/>
      <c r="E18" s="304" t="s">
        <v>95</v>
      </c>
      <c r="F18" s="305"/>
      <c r="G18" s="124"/>
      <c r="H18" s="89">
        <f>IF(G18="",0,IF(G18=K18,5,IF(G18=L18,3,IF(G18=M18,1,IF(G18=N18,0)))))</f>
        <v>0</v>
      </c>
      <c r="I18" s="182" t="s">
        <v>29</v>
      </c>
      <c r="J18" s="135"/>
      <c r="K18" s="156" t="s">
        <v>45</v>
      </c>
      <c r="L18" s="156" t="s">
        <v>46</v>
      </c>
      <c r="M18" s="152" t="s">
        <v>47</v>
      </c>
      <c r="N18" s="157" t="s">
        <v>48</v>
      </c>
      <c r="O18" s="52" t="s">
        <v>42</v>
      </c>
      <c r="P18" s="129" t="s">
        <v>43</v>
      </c>
      <c r="Q18" s="225" t="s">
        <v>237</v>
      </c>
      <c r="R18" s="226"/>
      <c r="S18" s="226"/>
      <c r="T18" s="226"/>
      <c r="U18" s="227"/>
      <c r="W18" s="179"/>
      <c r="X18" s="60" t="s">
        <v>45</v>
      </c>
      <c r="Y18" s="60" t="s">
        <v>46</v>
      </c>
      <c r="Z18" s="53" t="s">
        <v>47</v>
      </c>
      <c r="AA18" s="61" t="s">
        <v>48</v>
      </c>
    </row>
    <row r="19" spans="1:27" s="11" customFormat="1" ht="102" customHeight="1" x14ac:dyDescent="0.15">
      <c r="A19" s="12"/>
      <c r="B19" s="40"/>
      <c r="C19" s="193"/>
      <c r="D19" s="194"/>
      <c r="E19" s="244" t="s">
        <v>96</v>
      </c>
      <c r="F19" s="245"/>
      <c r="G19" s="124"/>
      <c r="H19" s="90">
        <f>IF(G19="",0,IF(G19=K19,5,IF(G19=L19,3,IF(G19=M19,1,IF(G19=N19,0)))))</f>
        <v>0</v>
      </c>
      <c r="I19" s="181"/>
      <c r="J19" s="135"/>
      <c r="K19" s="156" t="s">
        <v>45</v>
      </c>
      <c r="L19" s="156" t="s">
        <v>46</v>
      </c>
      <c r="M19" s="152" t="s">
        <v>47</v>
      </c>
      <c r="N19" s="157" t="s">
        <v>48</v>
      </c>
      <c r="O19" s="52" t="s">
        <v>42</v>
      </c>
      <c r="P19" s="129" t="s">
        <v>43</v>
      </c>
      <c r="Q19" s="225" t="s">
        <v>236</v>
      </c>
      <c r="R19" s="226"/>
      <c r="S19" s="226"/>
      <c r="T19" s="226"/>
      <c r="U19" s="227"/>
      <c r="W19" s="179"/>
      <c r="X19" s="60" t="s">
        <v>45</v>
      </c>
      <c r="Y19" s="60" t="s">
        <v>46</v>
      </c>
      <c r="Z19" s="53" t="s">
        <v>47</v>
      </c>
      <c r="AA19" s="61" t="s">
        <v>48</v>
      </c>
    </row>
    <row r="20" spans="1:27" s="11" customFormat="1" ht="110.25" customHeight="1" x14ac:dyDescent="0.15">
      <c r="A20" s="12"/>
      <c r="B20" s="40"/>
      <c r="C20" s="193"/>
      <c r="D20" s="194"/>
      <c r="E20" s="249" t="s">
        <v>84</v>
      </c>
      <c r="F20" s="250"/>
      <c r="G20" s="123"/>
      <c r="H20" s="90">
        <f>IF(G20="",0,IF(G20=K20,5,IF(G20=L20,3,IF(G20=M20,1,IF(G20=N20,0)))))</f>
        <v>0</v>
      </c>
      <c r="I20" s="35"/>
      <c r="J20" s="130"/>
      <c r="K20" s="151" t="s">
        <v>45</v>
      </c>
      <c r="L20" s="143" t="s">
        <v>101</v>
      </c>
      <c r="M20" s="144" t="s">
        <v>220</v>
      </c>
      <c r="N20" s="157" t="s">
        <v>48</v>
      </c>
      <c r="O20" s="52" t="s">
        <v>42</v>
      </c>
      <c r="P20" s="131" t="s">
        <v>49</v>
      </c>
      <c r="Q20" s="225" t="s">
        <v>238</v>
      </c>
      <c r="R20" s="226"/>
      <c r="S20" s="226"/>
      <c r="T20" s="226"/>
      <c r="U20" s="227"/>
      <c r="W20" s="35"/>
      <c r="X20" s="51" t="s">
        <v>45</v>
      </c>
      <c r="Y20" s="183" t="s">
        <v>101</v>
      </c>
      <c r="Z20" s="144" t="s">
        <v>220</v>
      </c>
      <c r="AA20" s="61" t="s">
        <v>48</v>
      </c>
    </row>
    <row r="21" spans="1:27" s="11" customFormat="1" ht="42" customHeight="1" x14ac:dyDescent="0.15">
      <c r="A21" s="12"/>
      <c r="B21" s="40"/>
      <c r="C21" s="193"/>
      <c r="D21" s="194"/>
      <c r="E21" s="244" t="s">
        <v>87</v>
      </c>
      <c r="F21" s="245"/>
      <c r="G21" s="124"/>
      <c r="H21" s="90">
        <f>IF(G21="",0,IF(G21=K21,5,IF(G21=L21,3,IF(G21=M21,1,IF(G21=N21,0)))))</f>
        <v>0</v>
      </c>
      <c r="I21" s="181"/>
      <c r="J21" s="135"/>
      <c r="K21" s="156" t="s">
        <v>88</v>
      </c>
      <c r="L21" s="158" t="s">
        <v>121</v>
      </c>
      <c r="M21" s="158" t="s">
        <v>85</v>
      </c>
      <c r="N21" s="134" t="s">
        <v>41</v>
      </c>
      <c r="O21" s="52"/>
      <c r="P21" s="129"/>
      <c r="Q21" s="225" t="s">
        <v>134</v>
      </c>
      <c r="R21" s="226"/>
      <c r="S21" s="226"/>
      <c r="T21" s="226"/>
      <c r="U21" s="227"/>
      <c r="W21" s="179"/>
      <c r="X21" s="60" t="s">
        <v>88</v>
      </c>
      <c r="Y21" s="62" t="s">
        <v>121</v>
      </c>
      <c r="Z21" s="62" t="s">
        <v>85</v>
      </c>
      <c r="AA21" s="39" t="s">
        <v>41</v>
      </c>
    </row>
    <row r="22" spans="1:27" s="11" customFormat="1" ht="87" customHeight="1" x14ac:dyDescent="0.15">
      <c r="A22" s="12"/>
      <c r="B22" s="40"/>
      <c r="C22" s="195"/>
      <c r="D22" s="196"/>
      <c r="E22" s="312" t="s">
        <v>89</v>
      </c>
      <c r="F22" s="313"/>
      <c r="G22" s="124"/>
      <c r="H22" s="91">
        <f>IF(G22="",0,IF(G22=K22,5,IF(G22=M22,1,IF(G22=N22,0))))</f>
        <v>0</v>
      </c>
      <c r="I22" s="180"/>
      <c r="J22" s="135"/>
      <c r="K22" s="152" t="s">
        <v>122</v>
      </c>
      <c r="L22" s="159"/>
      <c r="M22" s="152" t="s">
        <v>97</v>
      </c>
      <c r="N22" s="157"/>
      <c r="O22" s="52"/>
      <c r="P22" s="129"/>
      <c r="Q22" s="314" t="s">
        <v>123</v>
      </c>
      <c r="R22" s="315"/>
      <c r="S22" s="315"/>
      <c r="T22" s="315"/>
      <c r="U22" s="316"/>
      <c r="W22" s="179"/>
      <c r="Y22" s="53" t="s">
        <v>122</v>
      </c>
      <c r="Z22" s="53" t="s">
        <v>97</v>
      </c>
      <c r="AA22" s="61"/>
    </row>
    <row r="23" spans="1:27" s="11" customFormat="1" ht="72.75" customHeight="1" x14ac:dyDescent="0.15">
      <c r="A23" s="12"/>
      <c r="B23" s="43" t="s">
        <v>75</v>
      </c>
      <c r="C23" s="197" t="s">
        <v>75</v>
      </c>
      <c r="D23" s="198"/>
      <c r="E23" s="259" t="s">
        <v>124</v>
      </c>
      <c r="F23" s="260"/>
      <c r="G23" s="123"/>
      <c r="H23" s="169">
        <f>IF(G23="",0,IF(G23=K23,5,IF(G23=M23,1,IF(G23=N23,0))))</f>
        <v>0</v>
      </c>
      <c r="I23" s="182"/>
      <c r="J23" s="190"/>
      <c r="K23" s="143" t="s">
        <v>221</v>
      </c>
      <c r="L23" s="144"/>
      <c r="M23" s="144" t="s">
        <v>222</v>
      </c>
      <c r="N23" s="190" t="s">
        <v>90</v>
      </c>
      <c r="O23" s="64"/>
      <c r="P23" s="136"/>
      <c r="Q23" s="261" t="s">
        <v>217</v>
      </c>
      <c r="R23" s="261"/>
      <c r="S23" s="261"/>
      <c r="T23" s="261"/>
      <c r="U23" s="261"/>
      <c r="W23" s="182"/>
      <c r="Y23" s="183" t="s">
        <v>125</v>
      </c>
      <c r="Z23" s="41" t="s">
        <v>126</v>
      </c>
      <c r="AA23" s="182" t="s">
        <v>90</v>
      </c>
    </row>
    <row r="24" spans="1:27" s="11" customFormat="1" ht="57.75" customHeight="1" x14ac:dyDescent="0.15">
      <c r="A24" s="12"/>
      <c r="B24" s="76" t="s">
        <v>50</v>
      </c>
      <c r="C24" s="199" t="s">
        <v>149</v>
      </c>
      <c r="D24" s="200"/>
      <c r="E24" s="228" t="s">
        <v>51</v>
      </c>
      <c r="F24" s="201"/>
      <c r="G24" s="124"/>
      <c r="H24" s="169">
        <f>IF(G24="",0,IF(G24=K24,5,IF(G24=L24,3,IF(G24=N24,0))))</f>
        <v>0</v>
      </c>
      <c r="I24" s="182"/>
      <c r="J24" s="190"/>
      <c r="K24" s="143" t="s">
        <v>52</v>
      </c>
      <c r="L24" s="190" t="s">
        <v>103</v>
      </c>
      <c r="M24" s="190"/>
      <c r="N24" s="190" t="s">
        <v>102</v>
      </c>
      <c r="O24" s="182"/>
      <c r="P24" s="136" t="s">
        <v>39</v>
      </c>
      <c r="Q24" s="261" t="s">
        <v>86</v>
      </c>
      <c r="R24" s="261"/>
      <c r="S24" s="261"/>
      <c r="T24" s="261"/>
      <c r="U24" s="261"/>
      <c r="W24" s="182"/>
      <c r="Y24" s="183" t="s">
        <v>52</v>
      </c>
      <c r="Z24" s="182" t="s">
        <v>103</v>
      </c>
      <c r="AA24" s="182" t="s">
        <v>102</v>
      </c>
    </row>
    <row r="25" spans="1:27" s="11" customFormat="1" ht="91.5" customHeight="1" x14ac:dyDescent="0.15">
      <c r="A25" s="12"/>
      <c r="B25" s="40"/>
      <c r="C25" s="201" t="s">
        <v>150</v>
      </c>
      <c r="D25" s="202"/>
      <c r="E25" s="228" t="s">
        <v>91</v>
      </c>
      <c r="F25" s="201"/>
      <c r="G25" s="124"/>
      <c r="H25" s="169">
        <f>IF(G25="",0,IF(G25=K25,5,IF(G25=L25,3,IF(G25=N25,0))))</f>
        <v>0</v>
      </c>
      <c r="I25" s="182"/>
      <c r="J25" s="138"/>
      <c r="K25" s="160" t="s">
        <v>223</v>
      </c>
      <c r="L25" s="160" t="s">
        <v>224</v>
      </c>
      <c r="M25" s="138"/>
      <c r="N25" s="146" t="s">
        <v>53</v>
      </c>
      <c r="O25" s="64"/>
      <c r="P25" s="310" t="s">
        <v>55</v>
      </c>
      <c r="Q25" s="262" t="s">
        <v>141</v>
      </c>
      <c r="R25" s="263"/>
      <c r="S25" s="263"/>
      <c r="T25" s="263"/>
      <c r="U25" s="264"/>
      <c r="W25" s="82"/>
      <c r="Y25" s="68" t="s">
        <v>127</v>
      </c>
      <c r="Z25" s="68" t="s">
        <v>128</v>
      </c>
      <c r="AA25" s="42" t="s">
        <v>53</v>
      </c>
    </row>
    <row r="26" spans="1:27" s="11" customFormat="1" ht="51.75" customHeight="1" x14ac:dyDescent="0.15">
      <c r="A26" s="12"/>
      <c r="B26" s="67"/>
      <c r="C26" s="197" t="s">
        <v>54</v>
      </c>
      <c r="D26" s="198"/>
      <c r="E26" s="228" t="s">
        <v>200</v>
      </c>
      <c r="F26" s="201"/>
      <c r="G26" s="124"/>
      <c r="H26" s="169">
        <f>IF(G26="",0,IF(G26=K26,5,IF(G26=L26,3,IF(G26=M26,1,IF(G26=N26,0)))))</f>
        <v>0</v>
      </c>
      <c r="I26" s="182"/>
      <c r="J26" s="144"/>
      <c r="K26" s="143" t="s">
        <v>77</v>
      </c>
      <c r="L26" s="143" t="s">
        <v>78</v>
      </c>
      <c r="M26" s="143" t="s">
        <v>104</v>
      </c>
      <c r="N26" s="190" t="s">
        <v>74</v>
      </c>
      <c r="O26" s="182"/>
      <c r="P26" s="311"/>
      <c r="Q26" s="265"/>
      <c r="R26" s="266"/>
      <c r="S26" s="266"/>
      <c r="T26" s="266"/>
      <c r="U26" s="267"/>
      <c r="W26" s="41"/>
      <c r="X26" s="183" t="s">
        <v>77</v>
      </c>
      <c r="Y26" s="183" t="s">
        <v>78</v>
      </c>
      <c r="Z26" s="183" t="s">
        <v>104</v>
      </c>
      <c r="AA26" s="182" t="s">
        <v>74</v>
      </c>
    </row>
    <row r="27" spans="1:27" s="11" customFormat="1" ht="52.5" customHeight="1" x14ac:dyDescent="0.15">
      <c r="A27" s="12"/>
      <c r="B27" s="40"/>
      <c r="C27" s="197" t="s">
        <v>151</v>
      </c>
      <c r="D27" s="198"/>
      <c r="E27" s="228" t="s">
        <v>129</v>
      </c>
      <c r="F27" s="201"/>
      <c r="G27" s="124"/>
      <c r="H27" s="169">
        <f>IF(G27="",0,IF(G27=M27,1))</f>
        <v>0</v>
      </c>
      <c r="I27" s="82"/>
      <c r="J27" s="190"/>
      <c r="K27" s="144"/>
      <c r="L27" s="144"/>
      <c r="M27" s="160" t="s">
        <v>225</v>
      </c>
      <c r="N27" s="138"/>
      <c r="O27" s="64"/>
      <c r="P27" s="136" t="s">
        <v>153</v>
      </c>
      <c r="Q27" s="261" t="s">
        <v>131</v>
      </c>
      <c r="R27" s="261"/>
      <c r="S27" s="261"/>
      <c r="T27" s="261"/>
      <c r="U27" s="261"/>
      <c r="W27" s="182"/>
      <c r="X27" s="41"/>
      <c r="Y27" s="41"/>
      <c r="Z27" s="68" t="s">
        <v>130</v>
      </c>
      <c r="AA27" s="82"/>
    </row>
    <row r="28" spans="1:27" s="11" customFormat="1" ht="60" customHeight="1" x14ac:dyDescent="0.15">
      <c r="A28" s="12"/>
      <c r="B28" s="69"/>
      <c r="C28" s="197" t="s">
        <v>152</v>
      </c>
      <c r="D28" s="198"/>
      <c r="E28" s="228" t="s">
        <v>199</v>
      </c>
      <c r="F28" s="201"/>
      <c r="G28" s="124"/>
      <c r="H28" s="169">
        <f>IF(G28="",0,IF(G28=K28,5,IF(G28=M28,1)))</f>
        <v>0</v>
      </c>
      <c r="I28" s="182" t="s">
        <v>29</v>
      </c>
      <c r="J28" s="143"/>
      <c r="K28" s="143" t="s">
        <v>73</v>
      </c>
      <c r="L28" s="143"/>
      <c r="M28" s="143" t="s">
        <v>137</v>
      </c>
      <c r="N28" s="138"/>
      <c r="O28" s="182"/>
      <c r="P28" s="136"/>
      <c r="Q28" s="261" t="s">
        <v>138</v>
      </c>
      <c r="R28" s="301"/>
      <c r="S28" s="301"/>
      <c r="T28" s="301"/>
      <c r="U28" s="301"/>
      <c r="W28" s="183"/>
      <c r="Y28" s="183" t="s">
        <v>73</v>
      </c>
      <c r="Z28" s="183" t="s">
        <v>137</v>
      </c>
      <c r="AA28" s="82"/>
    </row>
    <row r="29" spans="1:27" s="11" customFormat="1" ht="104.25" customHeight="1" x14ac:dyDescent="0.15">
      <c r="A29" s="12"/>
      <c r="B29" s="76" t="s">
        <v>56</v>
      </c>
      <c r="C29" s="201" t="s">
        <v>142</v>
      </c>
      <c r="D29" s="202"/>
      <c r="E29" s="201" t="s">
        <v>239</v>
      </c>
      <c r="F29" s="202"/>
      <c r="G29" s="124"/>
      <c r="H29" s="169">
        <f>IF(G29="",0,IF(G29=K29,5,IF(G29=L29,3,IF(G29=M29,1))))</f>
        <v>0</v>
      </c>
      <c r="I29" s="191" t="s">
        <v>29</v>
      </c>
      <c r="J29" s="190"/>
      <c r="K29" s="145" t="s">
        <v>240</v>
      </c>
      <c r="L29" s="143" t="s">
        <v>241</v>
      </c>
      <c r="M29" s="143" t="s">
        <v>242</v>
      </c>
      <c r="N29" s="42"/>
      <c r="O29" s="192"/>
      <c r="P29" s="136" t="s">
        <v>243</v>
      </c>
      <c r="Q29" s="261" t="s">
        <v>244</v>
      </c>
      <c r="R29" s="261"/>
      <c r="S29" s="261"/>
      <c r="T29" s="261"/>
      <c r="U29" s="261"/>
      <c r="Y29" s="145" t="s">
        <v>240</v>
      </c>
      <c r="Z29" s="143" t="s">
        <v>241</v>
      </c>
      <c r="AA29" s="143" t="s">
        <v>242</v>
      </c>
    </row>
    <row r="30" spans="1:27" s="11" customFormat="1" ht="52.5" customHeight="1" x14ac:dyDescent="0.15">
      <c r="A30" s="12"/>
      <c r="B30" s="40"/>
      <c r="C30" s="199" t="s">
        <v>57</v>
      </c>
      <c r="D30" s="200"/>
      <c r="E30" s="228" t="s">
        <v>92</v>
      </c>
      <c r="F30" s="201"/>
      <c r="G30" s="124"/>
      <c r="H30" s="169">
        <f>IF(G30="",0,IF(G30=K30,5,IF(G30=M30,1,IF(G30=N30,0))))</f>
        <v>0</v>
      </c>
      <c r="I30" s="182"/>
      <c r="J30" s="190"/>
      <c r="K30" s="190" t="s">
        <v>113</v>
      </c>
      <c r="L30" s="190"/>
      <c r="M30" s="160" t="s">
        <v>226</v>
      </c>
      <c r="N30" s="146" t="s">
        <v>74</v>
      </c>
      <c r="O30" s="59"/>
      <c r="P30" s="136"/>
      <c r="Q30" s="300" t="s">
        <v>139</v>
      </c>
      <c r="R30" s="300"/>
      <c r="S30" s="300"/>
      <c r="T30" s="300"/>
      <c r="U30" s="300"/>
      <c r="W30" s="182"/>
      <c r="Y30" s="182" t="s">
        <v>113</v>
      </c>
      <c r="Z30" s="68" t="s">
        <v>132</v>
      </c>
      <c r="AA30" s="42" t="s">
        <v>74</v>
      </c>
    </row>
    <row r="31" spans="1:27" s="11" customFormat="1" ht="54" x14ac:dyDescent="0.15">
      <c r="A31" s="6"/>
      <c r="B31" s="40"/>
      <c r="C31" s="284"/>
      <c r="D31" s="285"/>
      <c r="E31" s="302" t="s">
        <v>98</v>
      </c>
      <c r="F31" s="303"/>
      <c r="G31" s="124"/>
      <c r="H31" s="92">
        <f>IF(G31="",0,IF(G31=K31,5,IF(G31=M31,1,IF(G31=N31,0))))</f>
        <v>0</v>
      </c>
      <c r="I31" s="70"/>
      <c r="J31" s="161"/>
      <c r="K31" s="161" t="s">
        <v>114</v>
      </c>
      <c r="L31" s="162"/>
      <c r="M31" s="163" t="s">
        <v>227</v>
      </c>
      <c r="N31" s="161" t="s">
        <v>74</v>
      </c>
      <c r="O31" s="71"/>
      <c r="P31" s="139"/>
      <c r="Q31" s="300" t="s">
        <v>140</v>
      </c>
      <c r="R31" s="300"/>
      <c r="S31" s="300"/>
      <c r="T31" s="300"/>
      <c r="U31" s="300"/>
      <c r="W31" s="70"/>
      <c r="Y31" s="70" t="s">
        <v>114</v>
      </c>
      <c r="Z31" s="75" t="s">
        <v>133</v>
      </c>
      <c r="AA31" s="70" t="s">
        <v>74</v>
      </c>
    </row>
    <row r="32" spans="1:27" s="11" customFormat="1" ht="81" customHeight="1" x14ac:dyDescent="0.15">
      <c r="A32" s="12"/>
      <c r="B32" s="85"/>
      <c r="C32" s="197" t="s">
        <v>58</v>
      </c>
      <c r="D32" s="198"/>
      <c r="E32" s="201" t="s">
        <v>99</v>
      </c>
      <c r="F32" s="306"/>
      <c r="G32" s="124"/>
      <c r="H32" s="169">
        <f>IF(G32="",0,IF(G32=K32,5,IF(G32=L32,3,IF(G32=M32,1,IF(G32=N32,0)))))</f>
        <v>0</v>
      </c>
      <c r="I32" s="55"/>
      <c r="J32" s="164"/>
      <c r="K32" s="190" t="s">
        <v>59</v>
      </c>
      <c r="L32" s="190" t="s">
        <v>60</v>
      </c>
      <c r="M32" s="190" t="s">
        <v>61</v>
      </c>
      <c r="N32" s="190" t="s">
        <v>71</v>
      </c>
      <c r="O32" s="73"/>
      <c r="P32" s="131"/>
      <c r="Q32" s="307" t="s">
        <v>136</v>
      </c>
      <c r="R32" s="308"/>
      <c r="S32" s="308"/>
      <c r="T32" s="308"/>
      <c r="U32" s="309"/>
      <c r="W32" s="72"/>
      <c r="X32" s="182" t="s">
        <v>59</v>
      </c>
      <c r="Y32" s="182" t="s">
        <v>60</v>
      </c>
      <c r="Z32" s="182" t="s">
        <v>61</v>
      </c>
      <c r="AA32" s="182" t="s">
        <v>71</v>
      </c>
    </row>
    <row r="33" spans="1:26" ht="42.75" customHeight="1" x14ac:dyDescent="0.15">
      <c r="A33" s="13"/>
      <c r="B33" s="14" t="s">
        <v>62</v>
      </c>
      <c r="C33" s="298" t="s">
        <v>63</v>
      </c>
      <c r="D33" s="299"/>
      <c r="E33" s="295" t="s">
        <v>64</v>
      </c>
      <c r="F33" s="296"/>
      <c r="G33" s="125"/>
      <c r="H33" s="93">
        <f>IF(G33="",0,IF(G33=K33,1))</f>
        <v>0</v>
      </c>
      <c r="I33" s="9" t="s">
        <v>194</v>
      </c>
      <c r="J33" s="22"/>
      <c r="K33" s="297" t="s">
        <v>193</v>
      </c>
      <c r="L33" s="297"/>
      <c r="M33" s="297"/>
      <c r="N33" s="15"/>
      <c r="O33" s="23"/>
      <c r="P33" s="185" t="s">
        <v>65</v>
      </c>
      <c r="Q33" s="225" t="s">
        <v>66</v>
      </c>
      <c r="R33" s="226"/>
      <c r="S33" s="226"/>
      <c r="T33" s="226"/>
      <c r="U33" s="227"/>
      <c r="Z33" s="2" t="s">
        <v>192</v>
      </c>
    </row>
    <row r="34" spans="1:26" ht="41.25" customHeight="1" x14ac:dyDescent="0.15">
      <c r="A34" s="286" t="s">
        <v>67</v>
      </c>
      <c r="B34" s="287"/>
      <c r="C34" s="287"/>
      <c r="D34" s="287"/>
      <c r="E34" s="287"/>
      <c r="F34" s="288"/>
      <c r="G34" s="187" t="str">
        <f>COUNTA(G10:G33)&amp;"/"&amp;24</f>
        <v>0/24</v>
      </c>
      <c r="H34" s="16">
        <f>SUM(H10:H33)</f>
        <v>0</v>
      </c>
      <c r="I34" s="10" t="s">
        <v>68</v>
      </c>
      <c r="J34" s="17" t="str">
        <f>IF(D5&gt;1,"☆",IF(H34=0,"",IF(H34&lt;=50,"☆",IF(H34&lt;=72,"☆☆",IF(H34&lt;=86,"☆☆☆",IF(H34&lt;=106,"☆☆☆",))))))</f>
        <v/>
      </c>
      <c r="K34" s="281" t="s">
        <v>212</v>
      </c>
      <c r="L34" s="282"/>
      <c r="M34" s="282"/>
      <c r="N34" s="24"/>
      <c r="O34" s="24"/>
      <c r="P34" s="140"/>
      <c r="Q34" s="141"/>
      <c r="R34" s="141"/>
      <c r="S34" s="141"/>
      <c r="T34" s="141"/>
      <c r="U34" s="189"/>
    </row>
    <row r="35" spans="1:26" ht="34.5" customHeight="1" x14ac:dyDescent="0.15">
      <c r="A35" s="289"/>
      <c r="B35" s="289"/>
      <c r="C35" s="289"/>
      <c r="D35" s="289"/>
      <c r="E35" s="289"/>
      <c r="F35" s="289"/>
      <c r="G35" s="188"/>
      <c r="I35" s="290" t="s">
        <v>69</v>
      </c>
      <c r="J35" s="290"/>
      <c r="K35" s="289"/>
      <c r="L35" s="289"/>
      <c r="M35" s="289"/>
      <c r="N35" s="289"/>
      <c r="O35" s="19"/>
      <c r="P35" s="291" t="s">
        <v>143</v>
      </c>
      <c r="Q35" s="291"/>
      <c r="R35" s="291"/>
      <c r="S35" s="291"/>
      <c r="T35" s="291"/>
      <c r="U35" s="291"/>
    </row>
    <row r="36" spans="1:26" ht="39" customHeight="1" x14ac:dyDescent="0.15">
      <c r="I36" s="293" t="s">
        <v>70</v>
      </c>
      <c r="J36" s="293"/>
      <c r="K36" s="293"/>
      <c r="L36" s="293"/>
      <c r="M36" s="294"/>
      <c r="N36" s="20"/>
      <c r="O36" s="188"/>
      <c r="P36" s="292"/>
      <c r="Q36" s="292"/>
      <c r="R36" s="292"/>
      <c r="S36" s="292"/>
      <c r="T36" s="292"/>
      <c r="U36" s="292"/>
    </row>
    <row r="37" spans="1:26" ht="27" customHeight="1" x14ac:dyDescent="0.15">
      <c r="A37" s="25"/>
      <c r="B37" s="26"/>
      <c r="C37" s="26"/>
    </row>
    <row r="38" spans="1:26" ht="29.25" customHeight="1" x14ac:dyDescent="0.15">
      <c r="B38" s="26"/>
      <c r="C38" s="26"/>
    </row>
    <row r="39" spans="1:26" s="1" customFormat="1" ht="29.25" customHeight="1" x14ac:dyDescent="0.15">
      <c r="B39" s="26"/>
      <c r="C39" s="26"/>
    </row>
    <row r="40" spans="1:26" s="1" customFormat="1" ht="29.25" customHeight="1" x14ac:dyDescent="0.15">
      <c r="B40" s="26"/>
      <c r="C40" s="26"/>
    </row>
    <row r="41" spans="1:26" s="1" customFormat="1" ht="29.25" customHeight="1" x14ac:dyDescent="0.15">
      <c r="B41" s="21"/>
      <c r="C41" s="21"/>
    </row>
    <row r="44" spans="1:26" x14ac:dyDescent="0.15">
      <c r="B44" s="21"/>
      <c r="C44" s="21"/>
      <c r="D44" s="21"/>
      <c r="E44" s="21"/>
      <c r="F44" s="21"/>
      <c r="G44" s="21"/>
    </row>
    <row r="45" spans="1:26" s="1" customFormat="1" x14ac:dyDescent="0.15">
      <c r="B45" s="21"/>
      <c r="C45" s="21"/>
      <c r="D45" s="21"/>
      <c r="E45" s="21"/>
      <c r="F45" s="21"/>
      <c r="G45" s="21"/>
      <c r="U45" s="2"/>
    </row>
    <row r="46" spans="1:26" s="1" customFormat="1" x14ac:dyDescent="0.15">
      <c r="B46" s="21"/>
      <c r="C46" s="21"/>
      <c r="D46" s="21"/>
      <c r="E46" s="21"/>
      <c r="F46" s="21"/>
      <c r="G46" s="21"/>
      <c r="U46" s="2"/>
    </row>
    <row r="47" spans="1:26" s="1" customFormat="1" x14ac:dyDescent="0.15">
      <c r="B47" s="21"/>
      <c r="C47" s="21"/>
      <c r="D47" s="21"/>
      <c r="E47" s="21"/>
      <c r="F47" s="21"/>
      <c r="G47" s="21"/>
      <c r="U47" s="2"/>
    </row>
    <row r="48" spans="1:26" s="1" customFormat="1" x14ac:dyDescent="0.15">
      <c r="B48" s="21"/>
      <c r="C48" s="21"/>
      <c r="D48" s="21"/>
      <c r="E48" s="21"/>
      <c r="F48" s="21"/>
      <c r="G48" s="21"/>
      <c r="U48" s="2"/>
    </row>
    <row r="49" spans="2:21" s="1" customFormat="1" x14ac:dyDescent="0.15">
      <c r="B49" s="21"/>
      <c r="C49" s="21"/>
      <c r="D49" s="21"/>
      <c r="E49" s="21"/>
      <c r="F49" s="21"/>
      <c r="G49" s="21"/>
      <c r="U49" s="2"/>
    </row>
    <row r="50" spans="2:21" s="1" customFormat="1" x14ac:dyDescent="0.15">
      <c r="B50" s="21"/>
      <c r="C50" s="21"/>
      <c r="D50" s="21"/>
      <c r="E50" s="21"/>
      <c r="F50" s="21"/>
      <c r="G50" s="21"/>
      <c r="U50" s="2"/>
    </row>
    <row r="51" spans="2:21" s="1" customFormat="1" x14ac:dyDescent="0.15">
      <c r="B51" s="21"/>
      <c r="C51" s="21"/>
      <c r="D51" s="21"/>
      <c r="E51" s="21"/>
      <c r="F51" s="21"/>
      <c r="G51" s="21"/>
      <c r="U51" s="2"/>
    </row>
    <row r="52" spans="2:21" s="1" customFormat="1" x14ac:dyDescent="0.15">
      <c r="B52" s="21"/>
      <c r="C52" s="21"/>
      <c r="D52" s="21"/>
      <c r="E52" s="21"/>
      <c r="F52" s="21"/>
      <c r="G52" s="21"/>
      <c r="U52" s="2"/>
    </row>
    <row r="53" spans="2:21" s="1" customFormat="1" x14ac:dyDescent="0.15">
      <c r="B53" s="21"/>
      <c r="C53" s="21"/>
      <c r="D53" s="21"/>
      <c r="E53" s="21"/>
      <c r="F53" s="21"/>
      <c r="G53" s="21"/>
      <c r="U53" s="2"/>
    </row>
    <row r="54" spans="2:21" s="1" customFormat="1" x14ac:dyDescent="0.15">
      <c r="B54" s="21"/>
      <c r="C54" s="21"/>
      <c r="D54" s="21"/>
      <c r="E54" s="21"/>
      <c r="F54" s="21"/>
      <c r="G54" s="21"/>
      <c r="U54" s="2"/>
    </row>
    <row r="55" spans="2:21" s="1" customFormat="1" x14ac:dyDescent="0.15">
      <c r="B55" s="21"/>
      <c r="C55" s="21"/>
      <c r="D55" s="21"/>
      <c r="E55" s="21"/>
      <c r="F55" s="21"/>
      <c r="G55" s="21"/>
      <c r="U55" s="2"/>
    </row>
    <row r="56" spans="2:21" s="1" customFormat="1" x14ac:dyDescent="0.15">
      <c r="B56" s="21"/>
      <c r="C56" s="21"/>
      <c r="D56" s="21"/>
      <c r="E56" s="21"/>
      <c r="F56" s="21"/>
      <c r="G56" s="21"/>
      <c r="U56" s="2"/>
    </row>
    <row r="57" spans="2:21" s="1" customFormat="1" x14ac:dyDescent="0.15">
      <c r="B57" s="21"/>
      <c r="C57" s="21"/>
      <c r="D57" s="21"/>
      <c r="E57" s="21"/>
      <c r="F57" s="21"/>
      <c r="G57" s="21"/>
      <c r="U57" s="2"/>
    </row>
    <row r="58" spans="2:21" s="1" customFormat="1" x14ac:dyDescent="0.15">
      <c r="B58" s="21"/>
      <c r="C58" s="21"/>
      <c r="D58" s="21"/>
      <c r="E58" s="21"/>
      <c r="F58" s="21"/>
      <c r="G58" s="21"/>
      <c r="U58" s="2"/>
    </row>
    <row r="59" spans="2:21" s="1" customFormat="1" x14ac:dyDescent="0.15">
      <c r="B59" s="21"/>
      <c r="C59" s="21"/>
      <c r="D59" s="21"/>
      <c r="E59" s="21"/>
      <c r="F59" s="21"/>
      <c r="G59" s="21"/>
      <c r="U59" s="2"/>
    </row>
    <row r="60" spans="2:21" s="1" customFormat="1" x14ac:dyDescent="0.15">
      <c r="B60" s="21"/>
      <c r="C60" s="21"/>
      <c r="D60" s="21"/>
      <c r="E60" s="21"/>
      <c r="F60" s="21"/>
      <c r="G60" s="21"/>
      <c r="U60" s="2"/>
    </row>
  </sheetData>
  <mergeCells count="103">
    <mergeCell ref="A1:M1"/>
    <mergeCell ref="R1:U1"/>
    <mergeCell ref="B2:G2"/>
    <mergeCell ref="S2:U2"/>
    <mergeCell ref="B3:G3"/>
    <mergeCell ref="I3:I4"/>
    <mergeCell ref="J3:K3"/>
    <mergeCell ref="L3:N3"/>
    <mergeCell ref="T3:U4"/>
    <mergeCell ref="B4:D4"/>
    <mergeCell ref="J4:M4"/>
    <mergeCell ref="J7:N8"/>
    <mergeCell ref="O7:O9"/>
    <mergeCell ref="P7:P9"/>
    <mergeCell ref="Q7:U9"/>
    <mergeCell ref="E9:F9"/>
    <mergeCell ref="C10:D10"/>
    <mergeCell ref="E10:F10"/>
    <mergeCell ref="Q10:U10"/>
    <mergeCell ref="A5:B5"/>
    <mergeCell ref="I5:N5"/>
    <mergeCell ref="S5:U5"/>
    <mergeCell ref="A7:A9"/>
    <mergeCell ref="B7:D9"/>
    <mergeCell ref="E7:F8"/>
    <mergeCell ref="G7:G9"/>
    <mergeCell ref="H7:H9"/>
    <mergeCell ref="I7:I9"/>
    <mergeCell ref="C13:D13"/>
    <mergeCell ref="E13:F13"/>
    <mergeCell ref="Q13:U13"/>
    <mergeCell ref="C14:D14"/>
    <mergeCell ref="E14:F14"/>
    <mergeCell ref="Q14:U14"/>
    <mergeCell ref="C11:D11"/>
    <mergeCell ref="E11:F11"/>
    <mergeCell ref="Q11:U11"/>
    <mergeCell ref="C12:D12"/>
    <mergeCell ref="E12:F12"/>
    <mergeCell ref="Q12:U12"/>
    <mergeCell ref="C17:D17"/>
    <mergeCell ref="E17:F17"/>
    <mergeCell ref="Q17:U17"/>
    <mergeCell ref="C18:D18"/>
    <mergeCell ref="E18:F18"/>
    <mergeCell ref="Q18:U18"/>
    <mergeCell ref="C15:D15"/>
    <mergeCell ref="E15:F15"/>
    <mergeCell ref="Q15:U15"/>
    <mergeCell ref="C16:D16"/>
    <mergeCell ref="E16:F16"/>
    <mergeCell ref="Q16:U16"/>
    <mergeCell ref="C21:D21"/>
    <mergeCell ref="E21:F21"/>
    <mergeCell ref="Q21:U21"/>
    <mergeCell ref="C22:D22"/>
    <mergeCell ref="E22:F22"/>
    <mergeCell ref="Q22:U22"/>
    <mergeCell ref="C19:D19"/>
    <mergeCell ref="E19:F19"/>
    <mergeCell ref="Q19:U19"/>
    <mergeCell ref="C20:D20"/>
    <mergeCell ref="E20:F20"/>
    <mergeCell ref="Q20:U20"/>
    <mergeCell ref="C25:D25"/>
    <mergeCell ref="E25:F25"/>
    <mergeCell ref="P25:P26"/>
    <mergeCell ref="Q25:U26"/>
    <mergeCell ref="C26:D26"/>
    <mergeCell ref="E26:F26"/>
    <mergeCell ref="C23:D23"/>
    <mergeCell ref="E23:F23"/>
    <mergeCell ref="Q23:U23"/>
    <mergeCell ref="C24:D24"/>
    <mergeCell ref="E24:F24"/>
    <mergeCell ref="Q24:U24"/>
    <mergeCell ref="C29:D29"/>
    <mergeCell ref="E29:F29"/>
    <mergeCell ref="Q29:U29"/>
    <mergeCell ref="C30:D31"/>
    <mergeCell ref="E30:F30"/>
    <mergeCell ref="Q30:U30"/>
    <mergeCell ref="E31:F31"/>
    <mergeCell ref="Q31:U31"/>
    <mergeCell ref="C27:D27"/>
    <mergeCell ref="E27:F27"/>
    <mergeCell ref="Q27:U27"/>
    <mergeCell ref="C28:D28"/>
    <mergeCell ref="E28:F28"/>
    <mergeCell ref="Q28:U28"/>
    <mergeCell ref="A34:F34"/>
    <mergeCell ref="K34:M34"/>
    <mergeCell ref="A35:F35"/>
    <mergeCell ref="I35:N35"/>
    <mergeCell ref="P35:U36"/>
    <mergeCell ref="I36:M36"/>
    <mergeCell ref="C32:D32"/>
    <mergeCell ref="E32:F32"/>
    <mergeCell ref="Q32:U32"/>
    <mergeCell ref="C33:D33"/>
    <mergeCell ref="E33:F33"/>
    <mergeCell ref="K33:M33"/>
    <mergeCell ref="Q33:U33"/>
  </mergeCells>
  <phoneticPr fontId="4"/>
  <dataValidations count="26">
    <dataValidation type="list" allowBlank="1" showInputMessage="1" showErrorMessage="1" sqref="G10">
      <formula1>$W$10:$AA$10</formula1>
    </dataValidation>
    <dataValidation type="list" allowBlank="1" showInputMessage="1" showErrorMessage="1" sqref="G11">
      <formula1>$W$11:$AA$11</formula1>
    </dataValidation>
    <dataValidation type="list" allowBlank="1" showInputMessage="1" showErrorMessage="1" sqref="G12">
      <formula1>$W$12:$AA$12</formula1>
    </dataValidation>
    <dataValidation type="list" allowBlank="1" showInputMessage="1" showErrorMessage="1" sqref="G13">
      <formula1>$W$13:$AA$13</formula1>
    </dataValidation>
    <dataValidation type="list" allowBlank="1" showInputMessage="1" showErrorMessage="1" sqref="G14">
      <formula1>$Y$14:$AA$14</formula1>
    </dataValidation>
    <dataValidation type="list" allowBlank="1" showInputMessage="1" showErrorMessage="1" sqref="G15">
      <formula1>$Y$15:$AA$15</formula1>
    </dataValidation>
    <dataValidation type="list" allowBlank="1" showInputMessage="1" showErrorMessage="1" sqref="G16">
      <formula1>$V$16:$AA$16</formula1>
    </dataValidation>
    <dataValidation type="list" allowBlank="1" showInputMessage="1" showErrorMessage="1" sqref="G17">
      <formula1>$W$17:$AA$17</formula1>
    </dataValidation>
    <dataValidation type="list" allowBlank="1" showInputMessage="1" showErrorMessage="1" sqref="G18">
      <formula1>$W$18:$AA$18</formula1>
    </dataValidation>
    <dataValidation type="list" allowBlank="1" showInputMessage="1" showErrorMessage="1" sqref="G19">
      <formula1>$W$19:$AA$19</formula1>
    </dataValidation>
    <dataValidation type="list" allowBlank="1" showInputMessage="1" showErrorMessage="1" sqref="G20">
      <formula1>$W$20:$AA$20</formula1>
    </dataValidation>
    <dataValidation type="list" allowBlank="1" showInputMessage="1" showErrorMessage="1" sqref="G21">
      <formula1>$W$21:$AA$21</formula1>
    </dataValidation>
    <dataValidation type="list" allowBlank="1" showInputMessage="1" showErrorMessage="1" sqref="G22">
      <formula1>$X$22:$Z$22</formula1>
    </dataValidation>
    <dataValidation type="list" allowBlank="1" showInputMessage="1" showErrorMessage="1" sqref="G23">
      <formula1>$X$23:$AA$23</formula1>
    </dataValidation>
    <dataValidation type="list" allowBlank="1" showInputMessage="1" showErrorMessage="1" sqref="G24">
      <formula1>$X$24:$AA$24</formula1>
    </dataValidation>
    <dataValidation type="list" allowBlank="1" showInputMessage="1" showErrorMessage="1" sqref="G25">
      <formula1>$X$25:$AA$25</formula1>
    </dataValidation>
    <dataValidation type="list" allowBlank="1" showInputMessage="1" showErrorMessage="1" sqref="G26">
      <formula1>$W$26:$AA$26</formula1>
    </dataValidation>
    <dataValidation type="list" allowBlank="1" showInputMessage="1" showErrorMessage="1" sqref="G27">
      <formula1>$Y$27:$Z$27</formula1>
    </dataValidation>
    <dataValidation type="list" allowBlank="1" showInputMessage="1" showErrorMessage="1" sqref="G28">
      <formula1>$X$28:$Z$28</formula1>
    </dataValidation>
    <dataValidation type="list" allowBlank="1" showInputMessage="1" showErrorMessage="1" sqref="G30">
      <formula1>$X$30:$AA$30</formula1>
    </dataValidation>
    <dataValidation type="list" allowBlank="1" showInputMessage="1" showErrorMessage="1" sqref="G31">
      <formula1>$X$31:$AA$31</formula1>
    </dataValidation>
    <dataValidation type="list" allowBlank="1" showInputMessage="1" showErrorMessage="1" sqref="G32">
      <formula1>$W$32:$AA$32</formula1>
    </dataValidation>
    <dataValidation type="list" allowBlank="1" showInputMessage="1" showErrorMessage="1" sqref="F4">
      <formula1>$V$3:$X$3</formula1>
    </dataValidation>
    <dataValidation type="list" allowBlank="1" showInputMessage="1" showErrorMessage="1" sqref="G4">
      <formula1>$V$4:$X$4</formula1>
    </dataValidation>
    <dataValidation type="list" allowBlank="1" showInputMessage="1" showErrorMessage="1" sqref="G33">
      <formula1>$Y$33:$Z$33</formula1>
    </dataValidation>
    <dataValidation type="list" allowBlank="1" showInputMessage="1" showErrorMessage="1" sqref="G29">
      <formula1>$X$29:$AA$29</formula1>
    </dataValidation>
  </dataValidations>
  <pageMargins left="0.61" right="0.19685039370078741" top="0.82" bottom="0.19685039370078741" header="0.31496062992125984" footer="0.19685039370078741"/>
  <pageSetup paperSize="8" scale="55"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60"/>
  <sheetViews>
    <sheetView showWhiteSpace="0" view="pageBreakPreview" topLeftCell="B28" zoomScale="70" zoomScaleNormal="70" zoomScaleSheetLayoutView="70" workbookViewId="0">
      <selection activeCell="Q10" sqref="Q10:U10"/>
    </sheetView>
  </sheetViews>
  <sheetFormatPr defaultRowHeight="13.5" x14ac:dyDescent="0.15"/>
  <cols>
    <col min="1" max="1" width="11.125" style="1" customWidth="1"/>
    <col min="2" max="2" width="10.375" style="1" customWidth="1"/>
    <col min="3" max="3" width="4.25" style="1" customWidth="1"/>
    <col min="4" max="4" width="8" style="1" customWidth="1"/>
    <col min="5" max="5" width="4.625" style="1" customWidth="1"/>
    <col min="6" max="6" width="13.875" style="1" customWidth="1"/>
    <col min="7" max="7" width="14" style="1" customWidth="1"/>
    <col min="8" max="8" width="6.25" style="1" customWidth="1"/>
    <col min="9" max="9" width="9.5" style="1" customWidth="1"/>
    <col min="10" max="10" width="17.125" style="1" customWidth="1"/>
    <col min="11" max="12" width="15.875" style="1" customWidth="1"/>
    <col min="13" max="13" width="13.875" style="1" customWidth="1"/>
    <col min="14" max="14" width="12" style="1" customWidth="1"/>
    <col min="15" max="15" width="13.375" style="1" customWidth="1"/>
    <col min="16" max="16" width="12.625" style="1" customWidth="1"/>
    <col min="17" max="17" width="12.75" style="1" customWidth="1"/>
    <col min="18" max="18" width="12.875" style="1" customWidth="1"/>
    <col min="19" max="19" width="5.875" style="1" customWidth="1"/>
    <col min="20" max="20" width="12.5" style="1" customWidth="1"/>
    <col min="21" max="21" width="19.625" style="2" customWidth="1"/>
    <col min="22" max="16384" width="9" style="2"/>
  </cols>
  <sheetData>
    <row r="1" spans="1:27" ht="42" customHeight="1" x14ac:dyDescent="0.15">
      <c r="A1" s="203" t="s">
        <v>210</v>
      </c>
      <c r="B1" s="203"/>
      <c r="C1" s="203"/>
      <c r="D1" s="203"/>
      <c r="E1" s="203"/>
      <c r="F1" s="203"/>
      <c r="G1" s="203"/>
      <c r="H1" s="203"/>
      <c r="I1" s="203"/>
      <c r="J1" s="203"/>
      <c r="K1" s="203"/>
      <c r="L1" s="203"/>
      <c r="M1" s="203"/>
      <c r="R1" s="215" t="s">
        <v>245</v>
      </c>
      <c r="S1" s="215"/>
      <c r="T1" s="215"/>
      <c r="U1" s="215"/>
    </row>
    <row r="2" spans="1:27" ht="24" customHeight="1" x14ac:dyDescent="0.15">
      <c r="A2" s="118" t="s">
        <v>3</v>
      </c>
      <c r="B2" s="317" t="str">
        <f>IF(ドライトナー1!B2="","",ドライトナー1!B2)</f>
        <v/>
      </c>
      <c r="C2" s="318"/>
      <c r="D2" s="318"/>
      <c r="E2" s="318"/>
      <c r="F2" s="318"/>
      <c r="G2" s="319"/>
      <c r="H2" s="2"/>
      <c r="I2" s="2"/>
      <c r="J2" s="2"/>
      <c r="K2" s="2"/>
      <c r="L2" s="2"/>
      <c r="M2" s="2"/>
      <c r="N2" s="3"/>
      <c r="O2" s="4"/>
      <c r="P2" s="5" t="s">
        <v>0</v>
      </c>
      <c r="Q2" s="5" t="s">
        <v>1</v>
      </c>
      <c r="R2" s="5" t="s">
        <v>2</v>
      </c>
      <c r="S2" s="204" t="s">
        <v>100</v>
      </c>
      <c r="T2" s="204"/>
      <c r="U2" s="204"/>
    </row>
    <row r="3" spans="1:27" ht="27.75" customHeight="1" x14ac:dyDescent="0.15">
      <c r="A3" s="8" t="s">
        <v>6</v>
      </c>
      <c r="B3" s="207"/>
      <c r="C3" s="207"/>
      <c r="D3" s="207"/>
      <c r="E3" s="207"/>
      <c r="F3" s="208"/>
      <c r="G3" s="208"/>
      <c r="H3" s="186"/>
      <c r="I3" s="205" t="s">
        <v>4</v>
      </c>
      <c r="J3" s="320" t="str">
        <f>ドライトナー1!J3</f>
        <v>部署名　　　　　　　　　　　　　　　　　　　　　　　　　　　　　　　　　　　　　　　</v>
      </c>
      <c r="K3" s="321"/>
      <c r="L3" s="321" t="str">
        <f>ドライトナー1!L3</f>
        <v>役職名</v>
      </c>
      <c r="M3" s="321"/>
      <c r="N3" s="322"/>
      <c r="O3" s="27"/>
      <c r="P3" s="28" t="s">
        <v>5</v>
      </c>
      <c r="Q3" s="29">
        <v>90</v>
      </c>
      <c r="R3" s="29">
        <v>73</v>
      </c>
      <c r="S3" s="30"/>
      <c r="T3" s="216" t="s">
        <v>231</v>
      </c>
      <c r="U3" s="217"/>
      <c r="W3" s="119" t="s">
        <v>171</v>
      </c>
      <c r="X3" s="120" t="s">
        <v>170</v>
      </c>
    </row>
    <row r="4" spans="1:27" ht="30.75" customHeight="1" x14ac:dyDescent="0.15">
      <c r="A4" s="7" t="s">
        <v>9</v>
      </c>
      <c r="B4" s="223" t="s">
        <v>229</v>
      </c>
      <c r="C4" s="224"/>
      <c r="D4" s="224"/>
      <c r="E4" s="172" t="s">
        <v>7</v>
      </c>
      <c r="F4" s="175"/>
      <c r="G4" s="175"/>
      <c r="H4" s="186"/>
      <c r="I4" s="206"/>
      <c r="J4" s="323" t="str">
        <f>ドライトナー1!J4</f>
        <v>氏名</v>
      </c>
      <c r="K4" s="324"/>
      <c r="L4" s="324"/>
      <c r="M4" s="325"/>
      <c r="N4" s="171" t="s">
        <v>197</v>
      </c>
      <c r="O4" s="27"/>
      <c r="P4" s="28" t="s">
        <v>8</v>
      </c>
      <c r="Q4" s="29">
        <v>72</v>
      </c>
      <c r="R4" s="29">
        <v>51</v>
      </c>
      <c r="S4" s="30"/>
      <c r="T4" s="218"/>
      <c r="U4" s="219"/>
      <c r="W4" s="2" t="s">
        <v>173</v>
      </c>
      <c r="X4" s="2" t="s">
        <v>172</v>
      </c>
    </row>
    <row r="5" spans="1:27" ht="30" customHeight="1" x14ac:dyDescent="0.15">
      <c r="A5" s="268" t="s">
        <v>213</v>
      </c>
      <c r="B5" s="197"/>
      <c r="C5" s="167" t="s">
        <v>228</v>
      </c>
      <c r="D5" s="166"/>
      <c r="E5" s="165" t="s">
        <v>234</v>
      </c>
      <c r="F5" s="173" t="s">
        <v>214</v>
      </c>
      <c r="G5" s="174"/>
      <c r="H5" s="186"/>
      <c r="I5" s="246" t="s">
        <v>10</v>
      </c>
      <c r="J5" s="247"/>
      <c r="K5" s="247"/>
      <c r="L5" s="247"/>
      <c r="M5" s="247"/>
      <c r="N5" s="248"/>
      <c r="O5" s="32"/>
      <c r="P5" s="28" t="s">
        <v>11</v>
      </c>
      <c r="Q5" s="29">
        <v>50</v>
      </c>
      <c r="R5" s="29">
        <v>25</v>
      </c>
      <c r="S5" s="235" t="s">
        <v>211</v>
      </c>
      <c r="T5" s="236"/>
      <c r="U5" s="236"/>
    </row>
    <row r="6" spans="1:27" ht="13.5" customHeight="1" x14ac:dyDescent="0.15">
      <c r="B6" s="33"/>
      <c r="C6" s="33"/>
      <c r="D6" s="33"/>
      <c r="E6" s="33"/>
      <c r="F6" s="33"/>
      <c r="G6" s="33"/>
      <c r="H6" s="33"/>
      <c r="I6" s="33"/>
      <c r="J6" s="33"/>
      <c r="K6" s="33"/>
      <c r="L6" s="33"/>
      <c r="M6" s="33"/>
      <c r="N6" s="33"/>
      <c r="O6" s="33"/>
      <c r="P6" s="27"/>
      <c r="Q6" s="27"/>
      <c r="R6" s="27"/>
      <c r="S6" s="27"/>
      <c r="T6" s="27"/>
      <c r="U6" s="34"/>
    </row>
    <row r="7" spans="1:27" ht="13.5" customHeight="1" x14ac:dyDescent="0.15">
      <c r="A7" s="269" t="s">
        <v>12</v>
      </c>
      <c r="B7" s="270" t="s">
        <v>13</v>
      </c>
      <c r="C7" s="271"/>
      <c r="D7" s="272"/>
      <c r="E7" s="237" t="s">
        <v>14</v>
      </c>
      <c r="F7" s="279"/>
      <c r="G7" s="283" t="s">
        <v>201</v>
      </c>
      <c r="H7" s="280" t="s">
        <v>15</v>
      </c>
      <c r="I7" s="237" t="s">
        <v>16</v>
      </c>
      <c r="J7" s="251" t="s">
        <v>202</v>
      </c>
      <c r="K7" s="252"/>
      <c r="L7" s="252"/>
      <c r="M7" s="252"/>
      <c r="N7" s="253"/>
      <c r="O7" s="229" t="s">
        <v>17</v>
      </c>
      <c r="P7" s="238" t="s">
        <v>18</v>
      </c>
      <c r="Q7" s="241" t="s">
        <v>19</v>
      </c>
      <c r="R7" s="241"/>
      <c r="S7" s="241"/>
      <c r="T7" s="241"/>
      <c r="U7" s="241"/>
    </row>
    <row r="8" spans="1:27" ht="20.25" customHeight="1" x14ac:dyDescent="0.15">
      <c r="A8" s="269"/>
      <c r="B8" s="273"/>
      <c r="C8" s="274"/>
      <c r="D8" s="275"/>
      <c r="E8" s="237"/>
      <c r="F8" s="279"/>
      <c r="G8" s="283"/>
      <c r="H8" s="280"/>
      <c r="I8" s="237"/>
      <c r="J8" s="254"/>
      <c r="K8" s="255"/>
      <c r="L8" s="255"/>
      <c r="M8" s="255"/>
      <c r="N8" s="256"/>
      <c r="O8" s="230"/>
      <c r="P8" s="239"/>
      <c r="Q8" s="241"/>
      <c r="R8" s="241"/>
      <c r="S8" s="241"/>
      <c r="T8" s="241"/>
      <c r="U8" s="241"/>
    </row>
    <row r="9" spans="1:27" ht="27.75" customHeight="1" x14ac:dyDescent="0.15">
      <c r="A9" s="269"/>
      <c r="B9" s="276"/>
      <c r="C9" s="277"/>
      <c r="D9" s="278"/>
      <c r="E9" s="237" t="s">
        <v>20</v>
      </c>
      <c r="F9" s="279"/>
      <c r="G9" s="283"/>
      <c r="H9" s="272"/>
      <c r="I9" s="229"/>
      <c r="J9" s="178" t="s">
        <v>21</v>
      </c>
      <c r="K9" s="178" t="s">
        <v>22</v>
      </c>
      <c r="L9" s="178" t="s">
        <v>23</v>
      </c>
      <c r="M9" s="178" t="s">
        <v>24</v>
      </c>
      <c r="N9" s="178" t="s">
        <v>25</v>
      </c>
      <c r="O9" s="231"/>
      <c r="P9" s="240"/>
      <c r="Q9" s="241"/>
      <c r="R9" s="241"/>
      <c r="S9" s="241"/>
      <c r="T9" s="241"/>
      <c r="U9" s="241"/>
    </row>
    <row r="10" spans="1:27" s="11" customFormat="1" ht="87.75" customHeight="1" x14ac:dyDescent="0.15">
      <c r="A10" s="8" t="s">
        <v>26</v>
      </c>
      <c r="B10" s="37" t="s">
        <v>27</v>
      </c>
      <c r="C10" s="268" t="s">
        <v>145</v>
      </c>
      <c r="D10" s="268"/>
      <c r="E10" s="249" t="s">
        <v>28</v>
      </c>
      <c r="F10" s="250"/>
      <c r="G10" s="123"/>
      <c r="H10" s="169">
        <f>IF(G10="",0,IF(G10=K10,5,IF(G10=L10,3,IF(G10=M10,1,IF(G10=N10,0)))))</f>
        <v>0</v>
      </c>
      <c r="I10" s="182" t="s">
        <v>29</v>
      </c>
      <c r="J10" s="190"/>
      <c r="K10" s="143" t="s">
        <v>30</v>
      </c>
      <c r="L10" s="143" t="s">
        <v>31</v>
      </c>
      <c r="M10" s="143" t="s">
        <v>32</v>
      </c>
      <c r="N10" s="190" t="s">
        <v>33</v>
      </c>
      <c r="O10" s="39"/>
      <c r="P10" s="129" t="s">
        <v>34</v>
      </c>
      <c r="Q10" s="232" t="s">
        <v>235</v>
      </c>
      <c r="R10" s="233"/>
      <c r="S10" s="233"/>
      <c r="T10" s="233"/>
      <c r="U10" s="234"/>
      <c r="W10" s="182"/>
      <c r="X10" s="183" t="s">
        <v>30</v>
      </c>
      <c r="Y10" s="183" t="s">
        <v>31</v>
      </c>
      <c r="Z10" s="183" t="s">
        <v>32</v>
      </c>
      <c r="AA10" s="182" t="s">
        <v>33</v>
      </c>
    </row>
    <row r="11" spans="1:27" s="11" customFormat="1" ht="75.75" customHeight="1" x14ac:dyDescent="0.15">
      <c r="A11" s="6"/>
      <c r="B11" s="40"/>
      <c r="C11" s="284" t="s">
        <v>146</v>
      </c>
      <c r="D11" s="285"/>
      <c r="E11" s="281" t="s">
        <v>215</v>
      </c>
      <c r="F11" s="282"/>
      <c r="G11" s="124"/>
      <c r="H11" s="87">
        <f>IF(G11="",0,IF(G11=K11,5,IF(G11=L11,3,IF(G11=M11,1,IF(G11=N11,0)))))</f>
        <v>0</v>
      </c>
      <c r="I11" s="182"/>
      <c r="J11" s="144"/>
      <c r="K11" s="143" t="s">
        <v>218</v>
      </c>
      <c r="L11" s="143" t="s">
        <v>219</v>
      </c>
      <c r="M11" s="143" t="s">
        <v>35</v>
      </c>
      <c r="N11" s="190" t="s">
        <v>33</v>
      </c>
      <c r="O11" s="39"/>
      <c r="P11" s="129"/>
      <c r="Q11" s="225" t="s">
        <v>216</v>
      </c>
      <c r="R11" s="226"/>
      <c r="S11" s="226"/>
      <c r="T11" s="226"/>
      <c r="U11" s="227"/>
      <c r="W11" s="41"/>
      <c r="X11" s="183" t="s">
        <v>116</v>
      </c>
      <c r="Y11" s="183" t="s">
        <v>117</v>
      </c>
      <c r="Z11" s="183" t="s">
        <v>35</v>
      </c>
      <c r="AA11" s="182" t="s">
        <v>33</v>
      </c>
    </row>
    <row r="12" spans="1:27" s="11" customFormat="1" ht="93" customHeight="1" x14ac:dyDescent="0.15">
      <c r="A12" s="12"/>
      <c r="B12" s="37" t="s">
        <v>36</v>
      </c>
      <c r="C12" s="197" t="s">
        <v>147</v>
      </c>
      <c r="D12" s="198"/>
      <c r="E12" s="249" t="s">
        <v>37</v>
      </c>
      <c r="F12" s="250"/>
      <c r="G12" s="123"/>
      <c r="H12" s="88">
        <f>IF(G12="",0,IF(G12=K12,5,IF(G12=L12,3,IF(G12=M12,1,IF(G12=N12,0)))))</f>
        <v>0</v>
      </c>
      <c r="I12" s="44"/>
      <c r="J12" s="133"/>
      <c r="K12" s="147" t="s">
        <v>118</v>
      </c>
      <c r="L12" s="148" t="s">
        <v>119</v>
      </c>
      <c r="M12" s="149" t="s">
        <v>93</v>
      </c>
      <c r="N12" s="150" t="s">
        <v>38</v>
      </c>
      <c r="O12" s="50"/>
      <c r="P12" s="131" t="s">
        <v>39</v>
      </c>
      <c r="Q12" s="232" t="s">
        <v>76</v>
      </c>
      <c r="R12" s="233"/>
      <c r="S12" s="233"/>
      <c r="T12" s="233"/>
      <c r="U12" s="234"/>
      <c r="W12" s="45"/>
      <c r="X12" s="46" t="s">
        <v>118</v>
      </c>
      <c r="Y12" s="47" t="s">
        <v>119</v>
      </c>
      <c r="Z12" s="48" t="s">
        <v>93</v>
      </c>
      <c r="AA12" s="49" t="s">
        <v>38</v>
      </c>
    </row>
    <row r="13" spans="1:27" s="11" customFormat="1" ht="66" customHeight="1" x14ac:dyDescent="0.15">
      <c r="A13" s="12"/>
      <c r="B13" s="40"/>
      <c r="C13" s="199" t="s">
        <v>148</v>
      </c>
      <c r="D13" s="200"/>
      <c r="E13" s="244" t="s">
        <v>40</v>
      </c>
      <c r="F13" s="245"/>
      <c r="G13" s="124"/>
      <c r="H13" s="169">
        <f>IF(G13="",0,IF(G13=K13,5,IF(G13=L13,3,IF(G13=M13,1,IF(G13=N13,0)))))</f>
        <v>0</v>
      </c>
      <c r="I13" s="182"/>
      <c r="J13" s="134"/>
      <c r="K13" s="151" t="s">
        <v>45</v>
      </c>
      <c r="L13" s="143" t="s">
        <v>101</v>
      </c>
      <c r="M13" s="152" t="s">
        <v>47</v>
      </c>
      <c r="N13" s="190" t="s">
        <v>48</v>
      </c>
      <c r="O13" s="54" t="s">
        <v>42</v>
      </c>
      <c r="P13" s="129" t="s">
        <v>43</v>
      </c>
      <c r="Q13" s="225" t="s">
        <v>232</v>
      </c>
      <c r="R13" s="226"/>
      <c r="S13" s="226"/>
      <c r="T13" s="226"/>
      <c r="U13" s="227"/>
      <c r="W13" s="39"/>
      <c r="X13" s="51" t="s">
        <v>45</v>
      </c>
      <c r="Y13" s="183" t="s">
        <v>101</v>
      </c>
      <c r="Z13" s="53" t="s">
        <v>47</v>
      </c>
      <c r="AA13" s="182" t="s">
        <v>48</v>
      </c>
    </row>
    <row r="14" spans="1:27" s="11" customFormat="1" ht="107.25" customHeight="1" x14ac:dyDescent="0.15">
      <c r="A14" s="12"/>
      <c r="B14" s="168"/>
      <c r="C14" s="199" t="s">
        <v>79</v>
      </c>
      <c r="D14" s="200"/>
      <c r="E14" s="202" t="s">
        <v>82</v>
      </c>
      <c r="F14" s="201"/>
      <c r="G14" s="124"/>
      <c r="H14" s="169">
        <f>IF(G14="",0,IF(G14=L14,3,IF(G14=N14,0)))</f>
        <v>0</v>
      </c>
      <c r="I14" s="55"/>
      <c r="J14" s="190"/>
      <c r="K14" s="190"/>
      <c r="L14" s="145" t="s">
        <v>83</v>
      </c>
      <c r="M14" s="190"/>
      <c r="N14" s="153" t="s">
        <v>80</v>
      </c>
      <c r="O14" s="57"/>
      <c r="P14" s="132"/>
      <c r="Q14" s="225" t="s">
        <v>135</v>
      </c>
      <c r="R14" s="226"/>
      <c r="S14" s="226"/>
      <c r="T14" s="226"/>
      <c r="U14" s="227"/>
      <c r="X14" s="182"/>
      <c r="Z14" s="177" t="s">
        <v>83</v>
      </c>
      <c r="AA14" s="56" t="s">
        <v>80</v>
      </c>
    </row>
    <row r="15" spans="1:27" s="11" customFormat="1" ht="104.25" customHeight="1" x14ac:dyDescent="0.15">
      <c r="A15" s="12"/>
      <c r="B15" s="40"/>
      <c r="C15" s="193"/>
      <c r="D15" s="194"/>
      <c r="E15" s="228" t="s">
        <v>81</v>
      </c>
      <c r="F15" s="201"/>
      <c r="G15" s="124"/>
      <c r="H15" s="169">
        <f>IF(G15="",0,IF(G15=L15,3,IF(G15=N15,0)))</f>
        <v>0</v>
      </c>
      <c r="I15" s="55"/>
      <c r="J15" s="184"/>
      <c r="K15" s="176"/>
      <c r="L15" s="145" t="s">
        <v>115</v>
      </c>
      <c r="M15" s="184"/>
      <c r="N15" s="155" t="s">
        <v>106</v>
      </c>
      <c r="O15" s="59"/>
      <c r="P15" s="132"/>
      <c r="Q15" s="225" t="s">
        <v>144</v>
      </c>
      <c r="R15" s="226"/>
      <c r="S15" s="226"/>
      <c r="T15" s="226"/>
      <c r="U15" s="227"/>
      <c r="W15" s="81"/>
      <c r="X15" s="78"/>
      <c r="Z15" s="177" t="s">
        <v>115</v>
      </c>
      <c r="AA15" s="74" t="s">
        <v>106</v>
      </c>
    </row>
    <row r="16" spans="1:27" s="11" customFormat="1" ht="91.5" customHeight="1" x14ac:dyDescent="0.15">
      <c r="A16" s="12"/>
      <c r="B16" s="40"/>
      <c r="C16" s="193"/>
      <c r="D16" s="194"/>
      <c r="E16" s="228" t="s">
        <v>120</v>
      </c>
      <c r="F16" s="201"/>
      <c r="G16" s="124"/>
      <c r="H16" s="169">
        <f>IF(G16="",0,IF(G16=J16,7,IF(G16=K16,5,IF(G16=L16,3,IF(G16=M16,1,IF(G16=N16,0))))))</f>
        <v>0</v>
      </c>
      <c r="I16" s="55"/>
      <c r="J16" s="145" t="s">
        <v>107</v>
      </c>
      <c r="K16" s="145" t="s">
        <v>108</v>
      </c>
      <c r="L16" s="145" t="s">
        <v>109</v>
      </c>
      <c r="M16" s="145" t="s">
        <v>110</v>
      </c>
      <c r="N16" s="155" t="s">
        <v>111</v>
      </c>
      <c r="O16" s="59"/>
      <c r="P16" s="132"/>
      <c r="Q16" s="225" t="s">
        <v>112</v>
      </c>
      <c r="R16" s="226"/>
      <c r="S16" s="226"/>
      <c r="T16" s="226"/>
      <c r="U16" s="227"/>
      <c r="W16" s="177" t="s">
        <v>107</v>
      </c>
      <c r="X16" s="177" t="s">
        <v>108</v>
      </c>
      <c r="Y16" s="177" t="s">
        <v>109</v>
      </c>
      <c r="Z16" s="177" t="s">
        <v>110</v>
      </c>
      <c r="AA16" s="74" t="s">
        <v>111</v>
      </c>
    </row>
    <row r="17" spans="1:27" s="11" customFormat="1" ht="101.25" customHeight="1" x14ac:dyDescent="0.15">
      <c r="A17" s="12"/>
      <c r="B17" s="40"/>
      <c r="C17" s="242" t="s">
        <v>44</v>
      </c>
      <c r="D17" s="243"/>
      <c r="E17" s="257" t="s">
        <v>94</v>
      </c>
      <c r="F17" s="258"/>
      <c r="G17" s="124"/>
      <c r="H17" s="169">
        <f>IF(G17="",0,IF(G17=K17,5,IF(G17=L17,3,IF(G17=M17,1,IF(G17=N17,0)))))</f>
        <v>0</v>
      </c>
      <c r="I17" s="182" t="s">
        <v>29</v>
      </c>
      <c r="J17" s="135"/>
      <c r="K17" s="156" t="s">
        <v>45</v>
      </c>
      <c r="L17" s="156" t="s">
        <v>46</v>
      </c>
      <c r="M17" s="152" t="s">
        <v>47</v>
      </c>
      <c r="N17" s="157" t="s">
        <v>48</v>
      </c>
      <c r="O17" s="52" t="s">
        <v>42</v>
      </c>
      <c r="P17" s="129" t="s">
        <v>43</v>
      </c>
      <c r="Q17" s="225" t="s">
        <v>233</v>
      </c>
      <c r="R17" s="226"/>
      <c r="S17" s="226"/>
      <c r="T17" s="226"/>
      <c r="U17" s="227"/>
      <c r="W17" s="179"/>
      <c r="X17" s="60" t="s">
        <v>45</v>
      </c>
      <c r="Y17" s="60" t="s">
        <v>46</v>
      </c>
      <c r="Z17" s="53" t="s">
        <v>47</v>
      </c>
      <c r="AA17" s="61" t="s">
        <v>48</v>
      </c>
    </row>
    <row r="18" spans="1:27" s="11" customFormat="1" ht="93.75" customHeight="1" x14ac:dyDescent="0.15">
      <c r="A18" s="12"/>
      <c r="B18" s="40"/>
      <c r="C18" s="193"/>
      <c r="D18" s="194"/>
      <c r="E18" s="304" t="s">
        <v>95</v>
      </c>
      <c r="F18" s="305"/>
      <c r="G18" s="124"/>
      <c r="H18" s="89">
        <f>IF(G18="",0,IF(G18=K18,5,IF(G18=L18,3,IF(G18=M18,1,IF(G18=N18,0)))))</f>
        <v>0</v>
      </c>
      <c r="I18" s="182" t="s">
        <v>29</v>
      </c>
      <c r="J18" s="135"/>
      <c r="K18" s="156" t="s">
        <v>45</v>
      </c>
      <c r="L18" s="156" t="s">
        <v>46</v>
      </c>
      <c r="M18" s="152" t="s">
        <v>47</v>
      </c>
      <c r="N18" s="157" t="s">
        <v>48</v>
      </c>
      <c r="O18" s="52" t="s">
        <v>42</v>
      </c>
      <c r="P18" s="129" t="s">
        <v>43</v>
      </c>
      <c r="Q18" s="225" t="s">
        <v>237</v>
      </c>
      <c r="R18" s="226"/>
      <c r="S18" s="226"/>
      <c r="T18" s="226"/>
      <c r="U18" s="227"/>
      <c r="W18" s="179"/>
      <c r="X18" s="60" t="s">
        <v>45</v>
      </c>
      <c r="Y18" s="60" t="s">
        <v>46</v>
      </c>
      <c r="Z18" s="53" t="s">
        <v>47</v>
      </c>
      <c r="AA18" s="61" t="s">
        <v>48</v>
      </c>
    </row>
    <row r="19" spans="1:27" s="11" customFormat="1" ht="102" customHeight="1" x14ac:dyDescent="0.15">
      <c r="A19" s="12"/>
      <c r="B19" s="40"/>
      <c r="C19" s="193"/>
      <c r="D19" s="194"/>
      <c r="E19" s="244" t="s">
        <v>96</v>
      </c>
      <c r="F19" s="245"/>
      <c r="G19" s="124"/>
      <c r="H19" s="90">
        <f>IF(G19="",0,IF(G19=K19,5,IF(G19=L19,3,IF(G19=M19,1,IF(G19=N19,0)))))</f>
        <v>0</v>
      </c>
      <c r="I19" s="181"/>
      <c r="J19" s="135"/>
      <c r="K19" s="156" t="s">
        <v>45</v>
      </c>
      <c r="L19" s="156" t="s">
        <v>46</v>
      </c>
      <c r="M19" s="152" t="s">
        <v>47</v>
      </c>
      <c r="N19" s="157" t="s">
        <v>48</v>
      </c>
      <c r="O19" s="52" t="s">
        <v>42</v>
      </c>
      <c r="P19" s="129" t="s">
        <v>43</v>
      </c>
      <c r="Q19" s="225" t="s">
        <v>236</v>
      </c>
      <c r="R19" s="226"/>
      <c r="S19" s="226"/>
      <c r="T19" s="226"/>
      <c r="U19" s="227"/>
      <c r="W19" s="179"/>
      <c r="X19" s="60" t="s">
        <v>45</v>
      </c>
      <c r="Y19" s="60" t="s">
        <v>46</v>
      </c>
      <c r="Z19" s="53" t="s">
        <v>47</v>
      </c>
      <c r="AA19" s="61" t="s">
        <v>48</v>
      </c>
    </row>
    <row r="20" spans="1:27" s="11" customFormat="1" ht="110.25" customHeight="1" x14ac:dyDescent="0.15">
      <c r="A20" s="12"/>
      <c r="B20" s="40"/>
      <c r="C20" s="193"/>
      <c r="D20" s="194"/>
      <c r="E20" s="249" t="s">
        <v>84</v>
      </c>
      <c r="F20" s="250"/>
      <c r="G20" s="123"/>
      <c r="H20" s="90">
        <f>IF(G20="",0,IF(G20=K20,5,IF(G20=L20,3,IF(G20=M20,1,IF(G20=N20,0)))))</f>
        <v>0</v>
      </c>
      <c r="I20" s="35"/>
      <c r="J20" s="130"/>
      <c r="K20" s="151" t="s">
        <v>45</v>
      </c>
      <c r="L20" s="143" t="s">
        <v>101</v>
      </c>
      <c r="M20" s="144" t="s">
        <v>220</v>
      </c>
      <c r="N20" s="157" t="s">
        <v>48</v>
      </c>
      <c r="O20" s="52" t="s">
        <v>42</v>
      </c>
      <c r="P20" s="131" t="s">
        <v>49</v>
      </c>
      <c r="Q20" s="225" t="s">
        <v>238</v>
      </c>
      <c r="R20" s="226"/>
      <c r="S20" s="226"/>
      <c r="T20" s="226"/>
      <c r="U20" s="227"/>
      <c r="W20" s="35"/>
      <c r="X20" s="51" t="s">
        <v>45</v>
      </c>
      <c r="Y20" s="183" t="s">
        <v>101</v>
      </c>
      <c r="Z20" s="144" t="s">
        <v>220</v>
      </c>
      <c r="AA20" s="61" t="s">
        <v>48</v>
      </c>
    </row>
    <row r="21" spans="1:27" s="11" customFormat="1" ht="42" customHeight="1" x14ac:dyDescent="0.15">
      <c r="A21" s="12"/>
      <c r="B21" s="40"/>
      <c r="C21" s="193"/>
      <c r="D21" s="194"/>
      <c r="E21" s="244" t="s">
        <v>87</v>
      </c>
      <c r="F21" s="245"/>
      <c r="G21" s="124"/>
      <c r="H21" s="90">
        <f>IF(G21="",0,IF(G21=K21,5,IF(G21=L21,3,IF(G21=M21,1,IF(G21=N21,0)))))</f>
        <v>0</v>
      </c>
      <c r="I21" s="181"/>
      <c r="J21" s="135"/>
      <c r="K21" s="156" t="s">
        <v>88</v>
      </c>
      <c r="L21" s="158" t="s">
        <v>121</v>
      </c>
      <c r="M21" s="158" t="s">
        <v>85</v>
      </c>
      <c r="N21" s="134" t="s">
        <v>41</v>
      </c>
      <c r="O21" s="52"/>
      <c r="P21" s="129"/>
      <c r="Q21" s="225" t="s">
        <v>134</v>
      </c>
      <c r="R21" s="226"/>
      <c r="S21" s="226"/>
      <c r="T21" s="226"/>
      <c r="U21" s="227"/>
      <c r="W21" s="179"/>
      <c r="X21" s="60" t="s">
        <v>88</v>
      </c>
      <c r="Y21" s="62" t="s">
        <v>121</v>
      </c>
      <c r="Z21" s="62" t="s">
        <v>85</v>
      </c>
      <c r="AA21" s="39" t="s">
        <v>41</v>
      </c>
    </row>
    <row r="22" spans="1:27" s="11" customFormat="1" ht="87" customHeight="1" x14ac:dyDescent="0.15">
      <c r="A22" s="12"/>
      <c r="B22" s="40"/>
      <c r="C22" s="195"/>
      <c r="D22" s="196"/>
      <c r="E22" s="312" t="s">
        <v>89</v>
      </c>
      <c r="F22" s="313"/>
      <c r="G22" s="124"/>
      <c r="H22" s="91">
        <f>IF(G22="",0,IF(G22=K22,5,IF(G22=M22,1,IF(G22=N22,0))))</f>
        <v>0</v>
      </c>
      <c r="I22" s="180"/>
      <c r="J22" s="135"/>
      <c r="K22" s="152" t="s">
        <v>122</v>
      </c>
      <c r="L22" s="159"/>
      <c r="M22" s="152" t="s">
        <v>97</v>
      </c>
      <c r="N22" s="157"/>
      <c r="O22" s="52"/>
      <c r="P22" s="129"/>
      <c r="Q22" s="314" t="s">
        <v>123</v>
      </c>
      <c r="R22" s="315"/>
      <c r="S22" s="315"/>
      <c r="T22" s="315"/>
      <c r="U22" s="316"/>
      <c r="W22" s="179"/>
      <c r="Y22" s="53" t="s">
        <v>122</v>
      </c>
      <c r="Z22" s="53" t="s">
        <v>97</v>
      </c>
      <c r="AA22" s="61"/>
    </row>
    <row r="23" spans="1:27" s="11" customFormat="1" ht="72.75" customHeight="1" x14ac:dyDescent="0.15">
      <c r="A23" s="12"/>
      <c r="B23" s="43" t="s">
        <v>75</v>
      </c>
      <c r="C23" s="197" t="s">
        <v>75</v>
      </c>
      <c r="D23" s="198"/>
      <c r="E23" s="259" t="s">
        <v>124</v>
      </c>
      <c r="F23" s="260"/>
      <c r="G23" s="123"/>
      <c r="H23" s="169">
        <f>IF(G23="",0,IF(G23=K23,5,IF(G23=M23,1,IF(G23=N23,0))))</f>
        <v>0</v>
      </c>
      <c r="I23" s="182"/>
      <c r="J23" s="190"/>
      <c r="K23" s="143" t="s">
        <v>221</v>
      </c>
      <c r="L23" s="144"/>
      <c r="M23" s="144" t="s">
        <v>222</v>
      </c>
      <c r="N23" s="190" t="s">
        <v>90</v>
      </c>
      <c r="O23" s="64"/>
      <c r="P23" s="136"/>
      <c r="Q23" s="261" t="s">
        <v>217</v>
      </c>
      <c r="R23" s="261"/>
      <c r="S23" s="261"/>
      <c r="T23" s="261"/>
      <c r="U23" s="261"/>
      <c r="W23" s="182"/>
      <c r="Y23" s="183" t="s">
        <v>125</v>
      </c>
      <c r="Z23" s="41" t="s">
        <v>126</v>
      </c>
      <c r="AA23" s="182" t="s">
        <v>90</v>
      </c>
    </row>
    <row r="24" spans="1:27" s="11" customFormat="1" ht="57.75" customHeight="1" x14ac:dyDescent="0.15">
      <c r="A24" s="12"/>
      <c r="B24" s="76" t="s">
        <v>50</v>
      </c>
      <c r="C24" s="199" t="s">
        <v>149</v>
      </c>
      <c r="D24" s="200"/>
      <c r="E24" s="228" t="s">
        <v>51</v>
      </c>
      <c r="F24" s="201"/>
      <c r="G24" s="124"/>
      <c r="H24" s="169">
        <f>IF(G24="",0,IF(G24=K24,5,IF(G24=L24,3,IF(G24=N24,0))))</f>
        <v>0</v>
      </c>
      <c r="I24" s="182"/>
      <c r="J24" s="190"/>
      <c r="K24" s="143" t="s">
        <v>52</v>
      </c>
      <c r="L24" s="190" t="s">
        <v>103</v>
      </c>
      <c r="M24" s="190"/>
      <c r="N24" s="190" t="s">
        <v>102</v>
      </c>
      <c r="O24" s="182"/>
      <c r="P24" s="136" t="s">
        <v>39</v>
      </c>
      <c r="Q24" s="261" t="s">
        <v>86</v>
      </c>
      <c r="R24" s="261"/>
      <c r="S24" s="261"/>
      <c r="T24" s="261"/>
      <c r="U24" s="261"/>
      <c r="W24" s="182"/>
      <c r="Y24" s="183" t="s">
        <v>52</v>
      </c>
      <c r="Z24" s="182" t="s">
        <v>103</v>
      </c>
      <c r="AA24" s="182" t="s">
        <v>102</v>
      </c>
    </row>
    <row r="25" spans="1:27" s="11" customFormat="1" ht="91.5" customHeight="1" x14ac:dyDescent="0.15">
      <c r="A25" s="12"/>
      <c r="B25" s="40"/>
      <c r="C25" s="201" t="s">
        <v>150</v>
      </c>
      <c r="D25" s="202"/>
      <c r="E25" s="228" t="s">
        <v>91</v>
      </c>
      <c r="F25" s="201"/>
      <c r="G25" s="124"/>
      <c r="H25" s="169">
        <f>IF(G25="",0,IF(G25=K25,5,IF(G25=L25,3,IF(G25=N25,0))))</f>
        <v>0</v>
      </c>
      <c r="I25" s="182"/>
      <c r="J25" s="138"/>
      <c r="K25" s="160" t="s">
        <v>223</v>
      </c>
      <c r="L25" s="160" t="s">
        <v>224</v>
      </c>
      <c r="M25" s="138"/>
      <c r="N25" s="146" t="s">
        <v>53</v>
      </c>
      <c r="O25" s="64"/>
      <c r="P25" s="310" t="s">
        <v>55</v>
      </c>
      <c r="Q25" s="262" t="s">
        <v>141</v>
      </c>
      <c r="R25" s="263"/>
      <c r="S25" s="263"/>
      <c r="T25" s="263"/>
      <c r="U25" s="264"/>
      <c r="W25" s="82"/>
      <c r="Y25" s="68" t="s">
        <v>127</v>
      </c>
      <c r="Z25" s="68" t="s">
        <v>128</v>
      </c>
      <c r="AA25" s="42" t="s">
        <v>53</v>
      </c>
    </row>
    <row r="26" spans="1:27" s="11" customFormat="1" ht="51.75" customHeight="1" x14ac:dyDescent="0.15">
      <c r="A26" s="12"/>
      <c r="B26" s="67"/>
      <c r="C26" s="197" t="s">
        <v>54</v>
      </c>
      <c r="D26" s="198"/>
      <c r="E26" s="228" t="s">
        <v>200</v>
      </c>
      <c r="F26" s="201"/>
      <c r="G26" s="124"/>
      <c r="H26" s="169">
        <f>IF(G26="",0,IF(G26=K26,5,IF(G26=L26,3,IF(G26=M26,1,IF(G26=N26,0)))))</f>
        <v>0</v>
      </c>
      <c r="I26" s="182"/>
      <c r="J26" s="144"/>
      <c r="K26" s="143" t="s">
        <v>77</v>
      </c>
      <c r="L26" s="143" t="s">
        <v>78</v>
      </c>
      <c r="M26" s="143" t="s">
        <v>104</v>
      </c>
      <c r="N26" s="190" t="s">
        <v>74</v>
      </c>
      <c r="O26" s="182"/>
      <c r="P26" s="311"/>
      <c r="Q26" s="265"/>
      <c r="R26" s="266"/>
      <c r="S26" s="266"/>
      <c r="T26" s="266"/>
      <c r="U26" s="267"/>
      <c r="W26" s="41"/>
      <c r="X26" s="183" t="s">
        <v>77</v>
      </c>
      <c r="Y26" s="183" t="s">
        <v>78</v>
      </c>
      <c r="Z26" s="183" t="s">
        <v>104</v>
      </c>
      <c r="AA26" s="182" t="s">
        <v>74</v>
      </c>
    </row>
    <row r="27" spans="1:27" s="11" customFormat="1" ht="52.5" customHeight="1" x14ac:dyDescent="0.15">
      <c r="A27" s="12"/>
      <c r="B27" s="40"/>
      <c r="C27" s="197" t="s">
        <v>151</v>
      </c>
      <c r="D27" s="198"/>
      <c r="E27" s="228" t="s">
        <v>129</v>
      </c>
      <c r="F27" s="201"/>
      <c r="G27" s="124"/>
      <c r="H27" s="169">
        <f>IF(G27="",0,IF(G27=M27,1))</f>
        <v>0</v>
      </c>
      <c r="I27" s="82"/>
      <c r="J27" s="190"/>
      <c r="K27" s="144"/>
      <c r="L27" s="144"/>
      <c r="M27" s="160" t="s">
        <v>225</v>
      </c>
      <c r="N27" s="138"/>
      <c r="O27" s="64"/>
      <c r="P27" s="136" t="s">
        <v>153</v>
      </c>
      <c r="Q27" s="261" t="s">
        <v>131</v>
      </c>
      <c r="R27" s="261"/>
      <c r="S27" s="261"/>
      <c r="T27" s="261"/>
      <c r="U27" s="261"/>
      <c r="W27" s="182"/>
      <c r="X27" s="41"/>
      <c r="Y27" s="41"/>
      <c r="Z27" s="68" t="s">
        <v>130</v>
      </c>
      <c r="AA27" s="82"/>
    </row>
    <row r="28" spans="1:27" s="11" customFormat="1" ht="60" customHeight="1" x14ac:dyDescent="0.15">
      <c r="A28" s="12"/>
      <c r="B28" s="69"/>
      <c r="C28" s="197" t="s">
        <v>152</v>
      </c>
      <c r="D28" s="198"/>
      <c r="E28" s="228" t="s">
        <v>199</v>
      </c>
      <c r="F28" s="201"/>
      <c r="G28" s="124"/>
      <c r="H28" s="169">
        <f>IF(G28="",0,IF(G28=K28,5,IF(G28=M28,1)))</f>
        <v>0</v>
      </c>
      <c r="I28" s="182" t="s">
        <v>29</v>
      </c>
      <c r="J28" s="143"/>
      <c r="K28" s="143" t="s">
        <v>73</v>
      </c>
      <c r="L28" s="143"/>
      <c r="M28" s="143" t="s">
        <v>137</v>
      </c>
      <c r="N28" s="138"/>
      <c r="O28" s="182"/>
      <c r="P28" s="136"/>
      <c r="Q28" s="261" t="s">
        <v>138</v>
      </c>
      <c r="R28" s="301"/>
      <c r="S28" s="301"/>
      <c r="T28" s="301"/>
      <c r="U28" s="301"/>
      <c r="W28" s="183"/>
      <c r="Y28" s="183" t="s">
        <v>73</v>
      </c>
      <c r="Z28" s="183" t="s">
        <v>137</v>
      </c>
      <c r="AA28" s="82"/>
    </row>
    <row r="29" spans="1:27" s="11" customFormat="1" ht="104.25" customHeight="1" x14ac:dyDescent="0.15">
      <c r="A29" s="12"/>
      <c r="B29" s="76" t="s">
        <v>56</v>
      </c>
      <c r="C29" s="201" t="s">
        <v>142</v>
      </c>
      <c r="D29" s="202"/>
      <c r="E29" s="201" t="s">
        <v>239</v>
      </c>
      <c r="F29" s="202"/>
      <c r="G29" s="124"/>
      <c r="H29" s="169">
        <f>IF(G29="",0,IF(G29=K29,5,IF(G29=L29,3,IF(G29=M29,1))))</f>
        <v>0</v>
      </c>
      <c r="I29" s="191" t="s">
        <v>29</v>
      </c>
      <c r="J29" s="190"/>
      <c r="K29" s="145" t="s">
        <v>240</v>
      </c>
      <c r="L29" s="143" t="s">
        <v>241</v>
      </c>
      <c r="M29" s="143" t="s">
        <v>242</v>
      </c>
      <c r="N29" s="42"/>
      <c r="O29" s="192"/>
      <c r="P29" s="136" t="s">
        <v>243</v>
      </c>
      <c r="Q29" s="261" t="s">
        <v>244</v>
      </c>
      <c r="R29" s="261"/>
      <c r="S29" s="261"/>
      <c r="T29" s="261"/>
      <c r="U29" s="261"/>
      <c r="Y29" s="145" t="s">
        <v>240</v>
      </c>
      <c r="Z29" s="143" t="s">
        <v>241</v>
      </c>
      <c r="AA29" s="143" t="s">
        <v>242</v>
      </c>
    </row>
    <row r="30" spans="1:27" s="11" customFormat="1" ht="52.5" customHeight="1" x14ac:dyDescent="0.15">
      <c r="A30" s="12"/>
      <c r="B30" s="40"/>
      <c r="C30" s="199" t="s">
        <v>57</v>
      </c>
      <c r="D30" s="200"/>
      <c r="E30" s="228" t="s">
        <v>92</v>
      </c>
      <c r="F30" s="201"/>
      <c r="G30" s="124"/>
      <c r="H30" s="169">
        <f>IF(G30="",0,IF(G30=K30,5,IF(G30=M30,1,IF(G30=N30,0))))</f>
        <v>0</v>
      </c>
      <c r="I30" s="182"/>
      <c r="J30" s="190"/>
      <c r="K30" s="190" t="s">
        <v>113</v>
      </c>
      <c r="L30" s="190"/>
      <c r="M30" s="160" t="s">
        <v>226</v>
      </c>
      <c r="N30" s="146" t="s">
        <v>74</v>
      </c>
      <c r="O30" s="59"/>
      <c r="P30" s="136"/>
      <c r="Q30" s="300" t="s">
        <v>139</v>
      </c>
      <c r="R30" s="300"/>
      <c r="S30" s="300"/>
      <c r="T30" s="300"/>
      <c r="U30" s="300"/>
      <c r="W30" s="182"/>
      <c r="Y30" s="182" t="s">
        <v>113</v>
      </c>
      <c r="Z30" s="68" t="s">
        <v>132</v>
      </c>
      <c r="AA30" s="42" t="s">
        <v>74</v>
      </c>
    </row>
    <row r="31" spans="1:27" s="11" customFormat="1" ht="54" x14ac:dyDescent="0.15">
      <c r="A31" s="6"/>
      <c r="B31" s="40"/>
      <c r="C31" s="284"/>
      <c r="D31" s="285"/>
      <c r="E31" s="302" t="s">
        <v>98</v>
      </c>
      <c r="F31" s="303"/>
      <c r="G31" s="124"/>
      <c r="H31" s="92">
        <f>IF(G31="",0,IF(G31=K31,5,IF(G31=M31,1,IF(G31=N31,0))))</f>
        <v>0</v>
      </c>
      <c r="I31" s="70"/>
      <c r="J31" s="161"/>
      <c r="K31" s="161" t="s">
        <v>114</v>
      </c>
      <c r="L31" s="162"/>
      <c r="M31" s="163" t="s">
        <v>227</v>
      </c>
      <c r="N31" s="161" t="s">
        <v>74</v>
      </c>
      <c r="O31" s="71"/>
      <c r="P31" s="139"/>
      <c r="Q31" s="300" t="s">
        <v>140</v>
      </c>
      <c r="R31" s="300"/>
      <c r="S31" s="300"/>
      <c r="T31" s="300"/>
      <c r="U31" s="300"/>
      <c r="W31" s="70"/>
      <c r="Y31" s="70" t="s">
        <v>114</v>
      </c>
      <c r="Z31" s="75" t="s">
        <v>133</v>
      </c>
      <c r="AA31" s="70" t="s">
        <v>74</v>
      </c>
    </row>
    <row r="32" spans="1:27" s="11" customFormat="1" ht="81" customHeight="1" x14ac:dyDescent="0.15">
      <c r="A32" s="12"/>
      <c r="B32" s="85"/>
      <c r="C32" s="197" t="s">
        <v>58</v>
      </c>
      <c r="D32" s="198"/>
      <c r="E32" s="201" t="s">
        <v>99</v>
      </c>
      <c r="F32" s="306"/>
      <c r="G32" s="124"/>
      <c r="H32" s="169">
        <f>IF(G32="",0,IF(G32=K32,5,IF(G32=L32,3,IF(G32=M32,1,IF(G32=N32,0)))))</f>
        <v>0</v>
      </c>
      <c r="I32" s="55"/>
      <c r="J32" s="164"/>
      <c r="K32" s="190" t="s">
        <v>59</v>
      </c>
      <c r="L32" s="190" t="s">
        <v>60</v>
      </c>
      <c r="M32" s="190" t="s">
        <v>61</v>
      </c>
      <c r="N32" s="190" t="s">
        <v>71</v>
      </c>
      <c r="O32" s="73"/>
      <c r="P32" s="131"/>
      <c r="Q32" s="307" t="s">
        <v>136</v>
      </c>
      <c r="R32" s="308"/>
      <c r="S32" s="308"/>
      <c r="T32" s="308"/>
      <c r="U32" s="309"/>
      <c r="W32" s="72"/>
      <c r="X32" s="182" t="s">
        <v>59</v>
      </c>
      <c r="Y32" s="182" t="s">
        <v>60</v>
      </c>
      <c r="Z32" s="182" t="s">
        <v>61</v>
      </c>
      <c r="AA32" s="182" t="s">
        <v>71</v>
      </c>
    </row>
    <row r="33" spans="1:26" ht="42.75" customHeight="1" x14ac:dyDescent="0.15">
      <c r="A33" s="13"/>
      <c r="B33" s="14" t="s">
        <v>62</v>
      </c>
      <c r="C33" s="298" t="s">
        <v>63</v>
      </c>
      <c r="D33" s="299"/>
      <c r="E33" s="295" t="s">
        <v>64</v>
      </c>
      <c r="F33" s="296"/>
      <c r="G33" s="125"/>
      <c r="H33" s="93">
        <f>IF(G33="",0,IF(G33=K33,1))</f>
        <v>0</v>
      </c>
      <c r="I33" s="9" t="s">
        <v>194</v>
      </c>
      <c r="J33" s="22"/>
      <c r="K33" s="297" t="s">
        <v>193</v>
      </c>
      <c r="L33" s="297"/>
      <c r="M33" s="297"/>
      <c r="N33" s="15"/>
      <c r="O33" s="23"/>
      <c r="P33" s="185" t="s">
        <v>65</v>
      </c>
      <c r="Q33" s="225" t="s">
        <v>66</v>
      </c>
      <c r="R33" s="226"/>
      <c r="S33" s="226"/>
      <c r="T33" s="226"/>
      <c r="U33" s="227"/>
      <c r="Z33" s="2" t="s">
        <v>192</v>
      </c>
    </row>
    <row r="34" spans="1:26" ht="41.25" customHeight="1" x14ac:dyDescent="0.15">
      <c r="A34" s="286" t="s">
        <v>67</v>
      </c>
      <c r="B34" s="287"/>
      <c r="C34" s="287"/>
      <c r="D34" s="287"/>
      <c r="E34" s="287"/>
      <c r="F34" s="288"/>
      <c r="G34" s="187" t="str">
        <f>COUNTA(G10:G33)&amp;"/"&amp;24</f>
        <v>0/24</v>
      </c>
      <c r="H34" s="16">
        <f>SUM(H10:H33)</f>
        <v>0</v>
      </c>
      <c r="I34" s="10" t="s">
        <v>68</v>
      </c>
      <c r="J34" s="17" t="str">
        <f>IF(D5&gt;1,"☆",IF(H34=0,"",IF(H34&lt;=50,"☆",IF(H34&lt;=72,"☆☆",IF(H34&lt;=86,"☆☆☆",IF(H34&lt;=106,"☆☆☆",))))))</f>
        <v/>
      </c>
      <c r="K34" s="281" t="s">
        <v>212</v>
      </c>
      <c r="L34" s="282"/>
      <c r="M34" s="282"/>
      <c r="N34" s="24"/>
      <c r="O34" s="24"/>
      <c r="P34" s="140"/>
      <c r="Q34" s="141"/>
      <c r="R34" s="141"/>
      <c r="S34" s="141"/>
      <c r="T34" s="141"/>
      <c r="U34" s="189"/>
    </row>
    <row r="35" spans="1:26" ht="34.5" customHeight="1" x14ac:dyDescent="0.15">
      <c r="A35" s="289"/>
      <c r="B35" s="289"/>
      <c r="C35" s="289"/>
      <c r="D35" s="289"/>
      <c r="E35" s="289"/>
      <c r="F35" s="289"/>
      <c r="G35" s="188"/>
      <c r="I35" s="290" t="s">
        <v>69</v>
      </c>
      <c r="J35" s="290"/>
      <c r="K35" s="289"/>
      <c r="L35" s="289"/>
      <c r="M35" s="289"/>
      <c r="N35" s="289"/>
      <c r="O35" s="19"/>
      <c r="P35" s="291" t="s">
        <v>143</v>
      </c>
      <c r="Q35" s="291"/>
      <c r="R35" s="291"/>
      <c r="S35" s="291"/>
      <c r="T35" s="291"/>
      <c r="U35" s="291"/>
    </row>
    <row r="36" spans="1:26" ht="39" customHeight="1" x14ac:dyDescent="0.15">
      <c r="I36" s="293" t="s">
        <v>70</v>
      </c>
      <c r="J36" s="293"/>
      <c r="K36" s="293"/>
      <c r="L36" s="293"/>
      <c r="M36" s="294"/>
      <c r="N36" s="20"/>
      <c r="O36" s="188"/>
      <c r="P36" s="292"/>
      <c r="Q36" s="292"/>
      <c r="R36" s="292"/>
      <c r="S36" s="292"/>
      <c r="T36" s="292"/>
      <c r="U36" s="292"/>
    </row>
    <row r="37" spans="1:26" ht="27" customHeight="1" x14ac:dyDescent="0.15">
      <c r="A37" s="25"/>
      <c r="B37" s="26"/>
      <c r="C37" s="26"/>
    </row>
    <row r="38" spans="1:26" ht="29.25" customHeight="1" x14ac:dyDescent="0.15">
      <c r="B38" s="26"/>
      <c r="C38" s="26"/>
    </row>
    <row r="39" spans="1:26" s="1" customFormat="1" ht="29.25" customHeight="1" x14ac:dyDescent="0.15">
      <c r="B39" s="26"/>
      <c r="C39" s="26"/>
    </row>
    <row r="40" spans="1:26" s="1" customFormat="1" ht="29.25" customHeight="1" x14ac:dyDescent="0.15">
      <c r="B40" s="26"/>
      <c r="C40" s="26"/>
    </row>
    <row r="41" spans="1:26" s="1" customFormat="1" ht="29.25" customHeight="1" x14ac:dyDescent="0.15">
      <c r="B41" s="21"/>
      <c r="C41" s="21"/>
    </row>
    <row r="44" spans="1:26" x14ac:dyDescent="0.15">
      <c r="B44" s="21"/>
      <c r="C44" s="21"/>
      <c r="D44" s="21"/>
      <c r="E44" s="21"/>
      <c r="F44" s="21"/>
      <c r="G44" s="21"/>
    </row>
    <row r="45" spans="1:26" s="1" customFormat="1" x14ac:dyDescent="0.15">
      <c r="B45" s="21"/>
      <c r="C45" s="21"/>
      <c r="D45" s="21"/>
      <c r="E45" s="21"/>
      <c r="F45" s="21"/>
      <c r="G45" s="21"/>
      <c r="U45" s="2"/>
    </row>
    <row r="46" spans="1:26" s="1" customFormat="1" x14ac:dyDescent="0.15">
      <c r="B46" s="21"/>
      <c r="C46" s="21"/>
      <c r="D46" s="21"/>
      <c r="E46" s="21"/>
      <c r="F46" s="21"/>
      <c r="G46" s="21"/>
      <c r="U46" s="2"/>
    </row>
    <row r="47" spans="1:26" s="1" customFormat="1" x14ac:dyDescent="0.15">
      <c r="B47" s="21"/>
      <c r="C47" s="21"/>
      <c r="D47" s="21"/>
      <c r="E47" s="21"/>
      <c r="F47" s="21"/>
      <c r="G47" s="21"/>
      <c r="U47" s="2"/>
    </row>
    <row r="48" spans="1:26" s="1" customFormat="1" x14ac:dyDescent="0.15">
      <c r="B48" s="21"/>
      <c r="C48" s="21"/>
      <c r="D48" s="21"/>
      <c r="E48" s="21"/>
      <c r="F48" s="21"/>
      <c r="G48" s="21"/>
      <c r="U48" s="2"/>
    </row>
    <row r="49" spans="2:21" s="1" customFormat="1" x14ac:dyDescent="0.15">
      <c r="B49" s="21"/>
      <c r="C49" s="21"/>
      <c r="D49" s="21"/>
      <c r="E49" s="21"/>
      <c r="F49" s="21"/>
      <c r="G49" s="21"/>
      <c r="U49" s="2"/>
    </row>
    <row r="50" spans="2:21" s="1" customFormat="1" x14ac:dyDescent="0.15">
      <c r="B50" s="21"/>
      <c r="C50" s="21"/>
      <c r="D50" s="21"/>
      <c r="E50" s="21"/>
      <c r="F50" s="21"/>
      <c r="G50" s="21"/>
      <c r="U50" s="2"/>
    </row>
    <row r="51" spans="2:21" s="1" customFormat="1" x14ac:dyDescent="0.15">
      <c r="B51" s="21"/>
      <c r="C51" s="21"/>
      <c r="D51" s="21"/>
      <c r="E51" s="21"/>
      <c r="F51" s="21"/>
      <c r="G51" s="21"/>
      <c r="U51" s="2"/>
    </row>
    <row r="52" spans="2:21" s="1" customFormat="1" x14ac:dyDescent="0.15">
      <c r="B52" s="21"/>
      <c r="C52" s="21"/>
      <c r="D52" s="21"/>
      <c r="E52" s="21"/>
      <c r="F52" s="21"/>
      <c r="G52" s="21"/>
      <c r="U52" s="2"/>
    </row>
    <row r="53" spans="2:21" s="1" customFormat="1" x14ac:dyDescent="0.15">
      <c r="B53" s="21"/>
      <c r="C53" s="21"/>
      <c r="D53" s="21"/>
      <c r="E53" s="21"/>
      <c r="F53" s="21"/>
      <c r="G53" s="21"/>
      <c r="U53" s="2"/>
    </row>
    <row r="54" spans="2:21" s="1" customFormat="1" x14ac:dyDescent="0.15">
      <c r="B54" s="21"/>
      <c r="C54" s="21"/>
      <c r="D54" s="21"/>
      <c r="E54" s="21"/>
      <c r="F54" s="21"/>
      <c r="G54" s="21"/>
      <c r="U54" s="2"/>
    </row>
    <row r="55" spans="2:21" s="1" customFormat="1" x14ac:dyDescent="0.15">
      <c r="B55" s="21"/>
      <c r="C55" s="21"/>
      <c r="D55" s="21"/>
      <c r="E55" s="21"/>
      <c r="F55" s="21"/>
      <c r="G55" s="21"/>
      <c r="U55" s="2"/>
    </row>
    <row r="56" spans="2:21" s="1" customFormat="1" x14ac:dyDescent="0.15">
      <c r="B56" s="21"/>
      <c r="C56" s="21"/>
      <c r="D56" s="21"/>
      <c r="E56" s="21"/>
      <c r="F56" s="21"/>
      <c r="G56" s="21"/>
      <c r="U56" s="2"/>
    </row>
    <row r="57" spans="2:21" s="1" customFormat="1" x14ac:dyDescent="0.15">
      <c r="B57" s="21"/>
      <c r="C57" s="21"/>
      <c r="D57" s="21"/>
      <c r="E57" s="21"/>
      <c r="F57" s="21"/>
      <c r="G57" s="21"/>
      <c r="U57" s="2"/>
    </row>
    <row r="58" spans="2:21" s="1" customFormat="1" x14ac:dyDescent="0.15">
      <c r="B58" s="21"/>
      <c r="C58" s="21"/>
      <c r="D58" s="21"/>
      <c r="E58" s="21"/>
      <c r="F58" s="21"/>
      <c r="G58" s="21"/>
      <c r="U58" s="2"/>
    </row>
    <row r="59" spans="2:21" s="1" customFormat="1" x14ac:dyDescent="0.15">
      <c r="B59" s="21"/>
      <c r="C59" s="21"/>
      <c r="D59" s="21"/>
      <c r="E59" s="21"/>
      <c r="F59" s="21"/>
      <c r="G59" s="21"/>
      <c r="U59" s="2"/>
    </row>
    <row r="60" spans="2:21" s="1" customFormat="1" x14ac:dyDescent="0.15">
      <c r="B60" s="21"/>
      <c r="C60" s="21"/>
      <c r="D60" s="21"/>
      <c r="E60" s="21"/>
      <c r="F60" s="21"/>
      <c r="G60" s="21"/>
      <c r="U60" s="2"/>
    </row>
  </sheetData>
  <mergeCells count="103">
    <mergeCell ref="A1:M1"/>
    <mergeCell ref="R1:U1"/>
    <mergeCell ref="B2:G2"/>
    <mergeCell ref="S2:U2"/>
    <mergeCell ref="B3:G3"/>
    <mergeCell ref="I3:I4"/>
    <mergeCell ref="J3:K3"/>
    <mergeCell ref="L3:N3"/>
    <mergeCell ref="T3:U4"/>
    <mergeCell ref="B4:D4"/>
    <mergeCell ref="J4:M4"/>
    <mergeCell ref="J7:N8"/>
    <mergeCell ref="O7:O9"/>
    <mergeCell ref="P7:P9"/>
    <mergeCell ref="Q7:U9"/>
    <mergeCell ref="E9:F9"/>
    <mergeCell ref="C10:D10"/>
    <mergeCell ref="E10:F10"/>
    <mergeCell ref="Q10:U10"/>
    <mergeCell ref="A5:B5"/>
    <mergeCell ref="I5:N5"/>
    <mergeCell ref="S5:U5"/>
    <mergeCell ref="A7:A9"/>
    <mergeCell ref="B7:D9"/>
    <mergeCell ref="E7:F8"/>
    <mergeCell ref="G7:G9"/>
    <mergeCell ref="H7:H9"/>
    <mergeCell ref="I7:I9"/>
    <mergeCell ref="C13:D13"/>
    <mergeCell ref="E13:F13"/>
    <mergeCell ref="Q13:U13"/>
    <mergeCell ref="C14:D14"/>
    <mergeCell ref="E14:F14"/>
    <mergeCell ref="Q14:U14"/>
    <mergeCell ref="C11:D11"/>
    <mergeCell ref="E11:F11"/>
    <mergeCell ref="Q11:U11"/>
    <mergeCell ref="C12:D12"/>
    <mergeCell ref="E12:F12"/>
    <mergeCell ref="Q12:U12"/>
    <mergeCell ref="C17:D17"/>
    <mergeCell ref="E17:F17"/>
    <mergeCell ref="Q17:U17"/>
    <mergeCell ref="C18:D18"/>
    <mergeCell ref="E18:F18"/>
    <mergeCell ref="Q18:U18"/>
    <mergeCell ref="C15:D15"/>
    <mergeCell ref="E15:F15"/>
    <mergeCell ref="Q15:U15"/>
    <mergeCell ref="C16:D16"/>
    <mergeCell ref="E16:F16"/>
    <mergeCell ref="Q16:U16"/>
    <mergeCell ref="C21:D21"/>
    <mergeCell ref="E21:F21"/>
    <mergeCell ref="Q21:U21"/>
    <mergeCell ref="C22:D22"/>
    <mergeCell ref="E22:F22"/>
    <mergeCell ref="Q22:U22"/>
    <mergeCell ref="C19:D19"/>
    <mergeCell ref="E19:F19"/>
    <mergeCell ref="Q19:U19"/>
    <mergeCell ref="C20:D20"/>
    <mergeCell ref="E20:F20"/>
    <mergeCell ref="Q20:U20"/>
    <mergeCell ref="C25:D25"/>
    <mergeCell ref="E25:F25"/>
    <mergeCell ref="P25:P26"/>
    <mergeCell ref="Q25:U26"/>
    <mergeCell ref="C26:D26"/>
    <mergeCell ref="E26:F26"/>
    <mergeCell ref="C23:D23"/>
    <mergeCell ref="E23:F23"/>
    <mergeCell ref="Q23:U23"/>
    <mergeCell ref="C24:D24"/>
    <mergeCell ref="E24:F24"/>
    <mergeCell ref="Q24:U24"/>
    <mergeCell ref="C29:D29"/>
    <mergeCell ref="E29:F29"/>
    <mergeCell ref="Q29:U29"/>
    <mergeCell ref="C30:D31"/>
    <mergeCell ref="E30:F30"/>
    <mergeCell ref="Q30:U30"/>
    <mergeCell ref="E31:F31"/>
    <mergeCell ref="Q31:U31"/>
    <mergeCell ref="C27:D27"/>
    <mergeCell ref="E27:F27"/>
    <mergeCell ref="Q27:U27"/>
    <mergeCell ref="C28:D28"/>
    <mergeCell ref="E28:F28"/>
    <mergeCell ref="Q28:U28"/>
    <mergeCell ref="A34:F34"/>
    <mergeCell ref="K34:M34"/>
    <mergeCell ref="A35:F35"/>
    <mergeCell ref="I35:N35"/>
    <mergeCell ref="P35:U36"/>
    <mergeCell ref="I36:M36"/>
    <mergeCell ref="C32:D32"/>
    <mergeCell ref="E32:F32"/>
    <mergeCell ref="Q32:U32"/>
    <mergeCell ref="C33:D33"/>
    <mergeCell ref="E33:F33"/>
    <mergeCell ref="K33:M33"/>
    <mergeCell ref="Q33:U33"/>
  </mergeCells>
  <phoneticPr fontId="4"/>
  <dataValidations count="26">
    <dataValidation type="list" allowBlank="1" showInputMessage="1" showErrorMessage="1" sqref="G33">
      <formula1>$Y$33:$Z$33</formula1>
    </dataValidation>
    <dataValidation type="list" allowBlank="1" showInputMessage="1" showErrorMessage="1" sqref="G4">
      <formula1>$V$4:$X$4</formula1>
    </dataValidation>
    <dataValidation type="list" allowBlank="1" showInputMessage="1" showErrorMessage="1" sqref="F4">
      <formula1>$V$3:$X$3</formula1>
    </dataValidation>
    <dataValidation type="list" allowBlank="1" showInputMessage="1" showErrorMessage="1" sqref="G32">
      <formula1>$W$32:$AA$32</formula1>
    </dataValidation>
    <dataValidation type="list" allowBlank="1" showInputMessage="1" showErrorMessage="1" sqref="G31">
      <formula1>$X$31:$AA$31</formula1>
    </dataValidation>
    <dataValidation type="list" allowBlank="1" showInputMessage="1" showErrorMessage="1" sqref="G30">
      <formula1>$X$30:$AA$30</formula1>
    </dataValidation>
    <dataValidation type="list" allowBlank="1" showInputMessage="1" showErrorMessage="1" sqref="G28">
      <formula1>$X$28:$Z$28</formula1>
    </dataValidation>
    <dataValidation type="list" allowBlank="1" showInputMessage="1" showErrorMessage="1" sqref="G27">
      <formula1>$Y$27:$Z$27</formula1>
    </dataValidation>
    <dataValidation type="list" allowBlank="1" showInputMessage="1" showErrorMessage="1" sqref="G26">
      <formula1>$W$26:$AA$26</formula1>
    </dataValidation>
    <dataValidation type="list" allowBlank="1" showInputMessage="1" showErrorMessage="1" sqref="G25">
      <formula1>$X$25:$AA$25</formula1>
    </dataValidation>
    <dataValidation type="list" allowBlank="1" showInputMessage="1" showErrorMessage="1" sqref="G24">
      <formula1>$X$24:$AA$24</formula1>
    </dataValidation>
    <dataValidation type="list" allowBlank="1" showInputMessage="1" showErrorMessage="1" sqref="G23">
      <formula1>$X$23:$AA$23</formula1>
    </dataValidation>
    <dataValidation type="list" allowBlank="1" showInputMessage="1" showErrorMessage="1" sqref="G22">
      <formula1>$X$22:$Z$22</formula1>
    </dataValidation>
    <dataValidation type="list" allowBlank="1" showInputMessage="1" showErrorMessage="1" sqref="G21">
      <formula1>$W$21:$AA$21</formula1>
    </dataValidation>
    <dataValidation type="list" allowBlank="1" showInputMessage="1" showErrorMessage="1" sqref="G20">
      <formula1>$W$20:$AA$20</formula1>
    </dataValidation>
    <dataValidation type="list" allowBlank="1" showInputMessage="1" showErrorMessage="1" sqref="G19">
      <formula1>$W$19:$AA$19</formula1>
    </dataValidation>
    <dataValidation type="list" allowBlank="1" showInputMessage="1" showErrorMessage="1" sqref="G18">
      <formula1>$W$18:$AA$18</formula1>
    </dataValidation>
    <dataValidation type="list" allowBlank="1" showInputMessage="1" showErrorMessage="1" sqref="G17">
      <formula1>$W$17:$AA$17</formula1>
    </dataValidation>
    <dataValidation type="list" allowBlank="1" showInputMessage="1" showErrorMessage="1" sqref="G16">
      <formula1>$V$16:$AA$16</formula1>
    </dataValidation>
    <dataValidation type="list" allowBlank="1" showInputMessage="1" showErrorMessage="1" sqref="G15">
      <formula1>$Y$15:$AA$15</formula1>
    </dataValidation>
    <dataValidation type="list" allowBlank="1" showInputMessage="1" showErrorMessage="1" sqref="G14">
      <formula1>$Y$14:$AA$14</formula1>
    </dataValidation>
    <dataValidation type="list" allowBlank="1" showInputMessage="1" showErrorMessage="1" sqref="G13">
      <formula1>$W$13:$AA$13</formula1>
    </dataValidation>
    <dataValidation type="list" allowBlank="1" showInputMessage="1" showErrorMessage="1" sqref="G12">
      <formula1>$W$12:$AA$12</formula1>
    </dataValidation>
    <dataValidation type="list" allowBlank="1" showInputMessage="1" showErrorMessage="1" sqref="G11">
      <formula1>$W$11:$AA$11</formula1>
    </dataValidation>
    <dataValidation type="list" allowBlank="1" showInputMessage="1" showErrorMessage="1" sqref="G10">
      <formula1>$W$10:$AA$10</formula1>
    </dataValidation>
    <dataValidation type="list" allowBlank="1" showInputMessage="1" showErrorMessage="1" sqref="G29">
      <formula1>$X$29:$AA$29</formula1>
    </dataValidation>
  </dataValidations>
  <pageMargins left="0.61" right="0.19685039370078741" top="0.82" bottom="0.19685039370078741" header="0.31496062992125984" footer="0.19685039370078741"/>
  <pageSetup paperSize="8" scale="55"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60"/>
  <sheetViews>
    <sheetView showWhiteSpace="0" view="pageBreakPreview" topLeftCell="A7" zoomScale="70" zoomScaleNormal="70" zoomScaleSheetLayoutView="70" workbookViewId="0">
      <selection activeCell="Q10" sqref="Q10:U10"/>
    </sheetView>
  </sheetViews>
  <sheetFormatPr defaultRowHeight="13.5" x14ac:dyDescent="0.15"/>
  <cols>
    <col min="1" max="1" width="11.125" style="1" customWidth="1"/>
    <col min="2" max="2" width="10.375" style="1" customWidth="1"/>
    <col min="3" max="3" width="4.25" style="1" customWidth="1"/>
    <col min="4" max="4" width="8" style="1" customWidth="1"/>
    <col min="5" max="5" width="4.625" style="1" customWidth="1"/>
    <col min="6" max="6" width="13.875" style="1" customWidth="1"/>
    <col min="7" max="7" width="14" style="1" customWidth="1"/>
    <col min="8" max="8" width="6.25" style="1" customWidth="1"/>
    <col min="9" max="9" width="9.5" style="1" customWidth="1"/>
    <col min="10" max="10" width="17.125" style="1" customWidth="1"/>
    <col min="11" max="12" width="15.875" style="1" customWidth="1"/>
    <col min="13" max="13" width="13.875" style="1" customWidth="1"/>
    <col min="14" max="14" width="12" style="1" customWidth="1"/>
    <col min="15" max="15" width="13.375" style="1" customWidth="1"/>
    <col min="16" max="16" width="12.625" style="1" customWidth="1"/>
    <col min="17" max="17" width="12.75" style="1" customWidth="1"/>
    <col min="18" max="18" width="12.875" style="1" customWidth="1"/>
    <col min="19" max="19" width="5.875" style="1" customWidth="1"/>
    <col min="20" max="20" width="12.5" style="1" customWidth="1"/>
    <col min="21" max="21" width="19.625" style="2" customWidth="1"/>
    <col min="22" max="16384" width="9" style="2"/>
  </cols>
  <sheetData>
    <row r="1" spans="1:27" ht="42" customHeight="1" x14ac:dyDescent="0.15">
      <c r="A1" s="203" t="s">
        <v>210</v>
      </c>
      <c r="B1" s="203"/>
      <c r="C1" s="203"/>
      <c r="D1" s="203"/>
      <c r="E1" s="203"/>
      <c r="F1" s="203"/>
      <c r="G1" s="203"/>
      <c r="H1" s="203"/>
      <c r="I1" s="203"/>
      <c r="J1" s="203"/>
      <c r="K1" s="203"/>
      <c r="L1" s="203"/>
      <c r="M1" s="203"/>
      <c r="R1" s="215" t="s">
        <v>245</v>
      </c>
      <c r="S1" s="215"/>
      <c r="T1" s="215"/>
      <c r="U1" s="215"/>
    </row>
    <row r="2" spans="1:27" ht="24" x14ac:dyDescent="0.15">
      <c r="A2" s="118" t="s">
        <v>3</v>
      </c>
      <c r="B2" s="317" t="str">
        <f>IF(ドライトナー1!B2="","",ドライトナー1!B2)</f>
        <v/>
      </c>
      <c r="C2" s="318"/>
      <c r="D2" s="318"/>
      <c r="E2" s="318"/>
      <c r="F2" s="318"/>
      <c r="G2" s="319"/>
      <c r="H2" s="2"/>
      <c r="I2" s="2"/>
      <c r="J2" s="2"/>
      <c r="K2" s="2"/>
      <c r="L2" s="2"/>
      <c r="M2" s="2"/>
      <c r="N2" s="3"/>
      <c r="O2" s="4"/>
      <c r="P2" s="5" t="s">
        <v>0</v>
      </c>
      <c r="Q2" s="5" t="s">
        <v>1</v>
      </c>
      <c r="R2" s="5" t="s">
        <v>2</v>
      </c>
      <c r="S2" s="204" t="s">
        <v>100</v>
      </c>
      <c r="T2" s="204"/>
      <c r="U2" s="204"/>
    </row>
    <row r="3" spans="1:27" ht="27.75" customHeight="1" x14ac:dyDescent="0.15">
      <c r="A3" s="8" t="s">
        <v>6</v>
      </c>
      <c r="B3" s="207"/>
      <c r="C3" s="207"/>
      <c r="D3" s="207"/>
      <c r="E3" s="207"/>
      <c r="F3" s="208"/>
      <c r="G3" s="208"/>
      <c r="H3" s="186"/>
      <c r="I3" s="205" t="s">
        <v>4</v>
      </c>
      <c r="J3" s="320" t="str">
        <f>ドライトナー1!J3</f>
        <v>部署名　　　　　　　　　　　　　　　　　　　　　　　　　　　　　　　　　　　　　　　</v>
      </c>
      <c r="K3" s="321"/>
      <c r="L3" s="321" t="str">
        <f>ドライトナー1!L3</f>
        <v>役職名</v>
      </c>
      <c r="M3" s="321"/>
      <c r="N3" s="322"/>
      <c r="O3" s="27"/>
      <c r="P3" s="28" t="s">
        <v>5</v>
      </c>
      <c r="Q3" s="29">
        <v>90</v>
      </c>
      <c r="R3" s="29">
        <v>73</v>
      </c>
      <c r="S3" s="30"/>
      <c r="T3" s="216" t="s">
        <v>231</v>
      </c>
      <c r="U3" s="217"/>
      <c r="W3" s="119" t="s">
        <v>171</v>
      </c>
      <c r="X3" s="120" t="s">
        <v>170</v>
      </c>
    </row>
    <row r="4" spans="1:27" ht="30.75" customHeight="1" x14ac:dyDescent="0.15">
      <c r="A4" s="7" t="s">
        <v>9</v>
      </c>
      <c r="B4" s="223" t="s">
        <v>229</v>
      </c>
      <c r="C4" s="224"/>
      <c r="D4" s="224"/>
      <c r="E4" s="172" t="s">
        <v>7</v>
      </c>
      <c r="F4" s="175"/>
      <c r="G4" s="175"/>
      <c r="H4" s="186"/>
      <c r="I4" s="206"/>
      <c r="J4" s="323" t="str">
        <f>ドライトナー1!J4</f>
        <v>氏名</v>
      </c>
      <c r="K4" s="324"/>
      <c r="L4" s="324"/>
      <c r="M4" s="325"/>
      <c r="N4" s="171" t="s">
        <v>197</v>
      </c>
      <c r="O4" s="27"/>
      <c r="P4" s="28" t="s">
        <v>8</v>
      </c>
      <c r="Q4" s="29">
        <v>72</v>
      </c>
      <c r="R4" s="29">
        <v>51</v>
      </c>
      <c r="S4" s="30"/>
      <c r="T4" s="218"/>
      <c r="U4" s="219"/>
      <c r="W4" s="2" t="s">
        <v>173</v>
      </c>
      <c r="X4" s="2" t="s">
        <v>172</v>
      </c>
    </row>
    <row r="5" spans="1:27" ht="30" customHeight="1" x14ac:dyDescent="0.15">
      <c r="A5" s="268" t="s">
        <v>213</v>
      </c>
      <c r="B5" s="197"/>
      <c r="C5" s="167" t="s">
        <v>228</v>
      </c>
      <c r="D5" s="166"/>
      <c r="E5" s="165" t="s">
        <v>234</v>
      </c>
      <c r="F5" s="173" t="s">
        <v>214</v>
      </c>
      <c r="G5" s="174"/>
      <c r="H5" s="186"/>
      <c r="I5" s="246" t="s">
        <v>10</v>
      </c>
      <c r="J5" s="247"/>
      <c r="K5" s="247"/>
      <c r="L5" s="247"/>
      <c r="M5" s="247"/>
      <c r="N5" s="248"/>
      <c r="O5" s="32"/>
      <c r="P5" s="28" t="s">
        <v>11</v>
      </c>
      <c r="Q5" s="29">
        <v>50</v>
      </c>
      <c r="R5" s="29">
        <v>25</v>
      </c>
      <c r="S5" s="235" t="s">
        <v>211</v>
      </c>
      <c r="T5" s="236"/>
      <c r="U5" s="236"/>
    </row>
    <row r="6" spans="1:27" ht="13.5" customHeight="1" x14ac:dyDescent="0.15">
      <c r="B6" s="33"/>
      <c r="C6" s="33"/>
      <c r="D6" s="33"/>
      <c r="E6" s="33"/>
      <c r="F6" s="33"/>
      <c r="G6" s="33"/>
      <c r="H6" s="33"/>
      <c r="I6" s="33"/>
      <c r="J6" s="33"/>
      <c r="K6" s="33"/>
      <c r="L6" s="33"/>
      <c r="M6" s="33"/>
      <c r="N6" s="33"/>
      <c r="O6" s="33"/>
      <c r="P6" s="27"/>
      <c r="Q6" s="27"/>
      <c r="R6" s="27"/>
      <c r="S6" s="27"/>
      <c r="T6" s="27"/>
      <c r="U6" s="34"/>
    </row>
    <row r="7" spans="1:27" ht="13.5" customHeight="1" x14ac:dyDescent="0.15">
      <c r="A7" s="269" t="s">
        <v>12</v>
      </c>
      <c r="B7" s="270" t="s">
        <v>13</v>
      </c>
      <c r="C7" s="271"/>
      <c r="D7" s="272"/>
      <c r="E7" s="237" t="s">
        <v>14</v>
      </c>
      <c r="F7" s="279"/>
      <c r="G7" s="283" t="s">
        <v>201</v>
      </c>
      <c r="H7" s="280" t="s">
        <v>15</v>
      </c>
      <c r="I7" s="237" t="s">
        <v>16</v>
      </c>
      <c r="J7" s="251" t="s">
        <v>202</v>
      </c>
      <c r="K7" s="252"/>
      <c r="L7" s="252"/>
      <c r="M7" s="252"/>
      <c r="N7" s="253"/>
      <c r="O7" s="229" t="s">
        <v>17</v>
      </c>
      <c r="P7" s="238" t="s">
        <v>18</v>
      </c>
      <c r="Q7" s="241" t="s">
        <v>19</v>
      </c>
      <c r="R7" s="241"/>
      <c r="S7" s="241"/>
      <c r="T7" s="241"/>
      <c r="U7" s="241"/>
    </row>
    <row r="8" spans="1:27" ht="20.25" customHeight="1" x14ac:dyDescent="0.15">
      <c r="A8" s="269"/>
      <c r="B8" s="273"/>
      <c r="C8" s="274"/>
      <c r="D8" s="275"/>
      <c r="E8" s="237"/>
      <c r="F8" s="279"/>
      <c r="G8" s="283"/>
      <c r="H8" s="280"/>
      <c r="I8" s="237"/>
      <c r="J8" s="254"/>
      <c r="K8" s="255"/>
      <c r="L8" s="255"/>
      <c r="M8" s="255"/>
      <c r="N8" s="256"/>
      <c r="O8" s="230"/>
      <c r="P8" s="239"/>
      <c r="Q8" s="241"/>
      <c r="R8" s="241"/>
      <c r="S8" s="241"/>
      <c r="T8" s="241"/>
      <c r="U8" s="241"/>
    </row>
    <row r="9" spans="1:27" ht="27.75" customHeight="1" x14ac:dyDescent="0.15">
      <c r="A9" s="269"/>
      <c r="B9" s="276"/>
      <c r="C9" s="277"/>
      <c r="D9" s="278"/>
      <c r="E9" s="237" t="s">
        <v>20</v>
      </c>
      <c r="F9" s="279"/>
      <c r="G9" s="283"/>
      <c r="H9" s="272"/>
      <c r="I9" s="229"/>
      <c r="J9" s="178" t="s">
        <v>21</v>
      </c>
      <c r="K9" s="178" t="s">
        <v>22</v>
      </c>
      <c r="L9" s="178" t="s">
        <v>23</v>
      </c>
      <c r="M9" s="178" t="s">
        <v>24</v>
      </c>
      <c r="N9" s="178" t="s">
        <v>25</v>
      </c>
      <c r="O9" s="231"/>
      <c r="P9" s="240"/>
      <c r="Q9" s="241"/>
      <c r="R9" s="241"/>
      <c r="S9" s="241"/>
      <c r="T9" s="241"/>
      <c r="U9" s="241"/>
    </row>
    <row r="10" spans="1:27" s="11" customFormat="1" ht="87.75" customHeight="1" x14ac:dyDescent="0.15">
      <c r="A10" s="8" t="s">
        <v>26</v>
      </c>
      <c r="B10" s="37" t="s">
        <v>27</v>
      </c>
      <c r="C10" s="268" t="s">
        <v>145</v>
      </c>
      <c r="D10" s="268"/>
      <c r="E10" s="249" t="s">
        <v>28</v>
      </c>
      <c r="F10" s="250"/>
      <c r="G10" s="123"/>
      <c r="H10" s="169">
        <f>IF(G10="",0,IF(G10=K10,5,IF(G10=L10,3,IF(G10=M10,1,IF(G10=N10,0)))))</f>
        <v>0</v>
      </c>
      <c r="I10" s="182" t="s">
        <v>29</v>
      </c>
      <c r="J10" s="190"/>
      <c r="K10" s="143" t="s">
        <v>30</v>
      </c>
      <c r="L10" s="143" t="s">
        <v>31</v>
      </c>
      <c r="M10" s="143" t="s">
        <v>32</v>
      </c>
      <c r="N10" s="190" t="s">
        <v>33</v>
      </c>
      <c r="O10" s="39"/>
      <c r="P10" s="129" t="s">
        <v>34</v>
      </c>
      <c r="Q10" s="232" t="s">
        <v>235</v>
      </c>
      <c r="R10" s="233"/>
      <c r="S10" s="233"/>
      <c r="T10" s="233"/>
      <c r="U10" s="234"/>
      <c r="W10" s="182"/>
      <c r="X10" s="183" t="s">
        <v>30</v>
      </c>
      <c r="Y10" s="183" t="s">
        <v>31</v>
      </c>
      <c r="Z10" s="183" t="s">
        <v>32</v>
      </c>
      <c r="AA10" s="182" t="s">
        <v>33</v>
      </c>
    </row>
    <row r="11" spans="1:27" s="11" customFormat="1" ht="75.75" customHeight="1" x14ac:dyDescent="0.15">
      <c r="A11" s="6"/>
      <c r="B11" s="40"/>
      <c r="C11" s="284" t="s">
        <v>146</v>
      </c>
      <c r="D11" s="285"/>
      <c r="E11" s="281" t="s">
        <v>215</v>
      </c>
      <c r="F11" s="282"/>
      <c r="G11" s="124"/>
      <c r="H11" s="87">
        <f>IF(G11="",0,IF(G11=K11,5,IF(G11=L11,3,IF(G11=M11,1,IF(G11=N11,0)))))</f>
        <v>0</v>
      </c>
      <c r="I11" s="182"/>
      <c r="J11" s="144"/>
      <c r="K11" s="143" t="s">
        <v>218</v>
      </c>
      <c r="L11" s="143" t="s">
        <v>219</v>
      </c>
      <c r="M11" s="143" t="s">
        <v>35</v>
      </c>
      <c r="N11" s="190" t="s">
        <v>33</v>
      </c>
      <c r="O11" s="39"/>
      <c r="P11" s="129"/>
      <c r="Q11" s="225" t="s">
        <v>216</v>
      </c>
      <c r="R11" s="226"/>
      <c r="S11" s="226"/>
      <c r="T11" s="226"/>
      <c r="U11" s="227"/>
      <c r="W11" s="41"/>
      <c r="X11" s="183" t="s">
        <v>116</v>
      </c>
      <c r="Y11" s="183" t="s">
        <v>117</v>
      </c>
      <c r="Z11" s="183" t="s">
        <v>35</v>
      </c>
      <c r="AA11" s="182" t="s">
        <v>33</v>
      </c>
    </row>
    <row r="12" spans="1:27" s="11" customFormat="1" ht="93" customHeight="1" x14ac:dyDescent="0.15">
      <c r="A12" s="12"/>
      <c r="B12" s="37" t="s">
        <v>36</v>
      </c>
      <c r="C12" s="197" t="s">
        <v>147</v>
      </c>
      <c r="D12" s="198"/>
      <c r="E12" s="249" t="s">
        <v>37</v>
      </c>
      <c r="F12" s="250"/>
      <c r="G12" s="123"/>
      <c r="H12" s="88">
        <f>IF(G12="",0,IF(G12=K12,5,IF(G12=L12,3,IF(G12=M12,1,IF(G12=N12,0)))))</f>
        <v>0</v>
      </c>
      <c r="I12" s="44"/>
      <c r="J12" s="133"/>
      <c r="K12" s="147" t="s">
        <v>118</v>
      </c>
      <c r="L12" s="148" t="s">
        <v>119</v>
      </c>
      <c r="M12" s="149" t="s">
        <v>93</v>
      </c>
      <c r="N12" s="150" t="s">
        <v>38</v>
      </c>
      <c r="O12" s="50"/>
      <c r="P12" s="131" t="s">
        <v>39</v>
      </c>
      <c r="Q12" s="232" t="s">
        <v>76</v>
      </c>
      <c r="R12" s="233"/>
      <c r="S12" s="233"/>
      <c r="T12" s="233"/>
      <c r="U12" s="234"/>
      <c r="W12" s="45"/>
      <c r="X12" s="46" t="s">
        <v>118</v>
      </c>
      <c r="Y12" s="47" t="s">
        <v>119</v>
      </c>
      <c r="Z12" s="48" t="s">
        <v>93</v>
      </c>
      <c r="AA12" s="49" t="s">
        <v>38</v>
      </c>
    </row>
    <row r="13" spans="1:27" s="11" customFormat="1" ht="66" customHeight="1" x14ac:dyDescent="0.15">
      <c r="A13" s="12"/>
      <c r="B13" s="40"/>
      <c r="C13" s="199" t="s">
        <v>148</v>
      </c>
      <c r="D13" s="200"/>
      <c r="E13" s="244" t="s">
        <v>40</v>
      </c>
      <c r="F13" s="245"/>
      <c r="G13" s="124"/>
      <c r="H13" s="169">
        <f>IF(G13="",0,IF(G13=K13,5,IF(G13=L13,3,IF(G13=M13,1,IF(G13=N13,0)))))</f>
        <v>0</v>
      </c>
      <c r="I13" s="182"/>
      <c r="J13" s="134"/>
      <c r="K13" s="151" t="s">
        <v>45</v>
      </c>
      <c r="L13" s="143" t="s">
        <v>101</v>
      </c>
      <c r="M13" s="152" t="s">
        <v>47</v>
      </c>
      <c r="N13" s="190" t="s">
        <v>48</v>
      </c>
      <c r="O13" s="54" t="s">
        <v>42</v>
      </c>
      <c r="P13" s="129" t="s">
        <v>43</v>
      </c>
      <c r="Q13" s="225" t="s">
        <v>232</v>
      </c>
      <c r="R13" s="226"/>
      <c r="S13" s="226"/>
      <c r="T13" s="226"/>
      <c r="U13" s="227"/>
      <c r="W13" s="39"/>
      <c r="X13" s="51" t="s">
        <v>45</v>
      </c>
      <c r="Y13" s="183" t="s">
        <v>101</v>
      </c>
      <c r="Z13" s="53" t="s">
        <v>47</v>
      </c>
      <c r="AA13" s="182" t="s">
        <v>48</v>
      </c>
    </row>
    <row r="14" spans="1:27" s="11" customFormat="1" ht="107.25" customHeight="1" x14ac:dyDescent="0.15">
      <c r="A14" s="12"/>
      <c r="B14" s="168"/>
      <c r="C14" s="199" t="s">
        <v>79</v>
      </c>
      <c r="D14" s="200"/>
      <c r="E14" s="202" t="s">
        <v>82</v>
      </c>
      <c r="F14" s="201"/>
      <c r="G14" s="124"/>
      <c r="H14" s="169">
        <f>IF(G14="",0,IF(G14=L14,3,IF(G14=N14,0)))</f>
        <v>0</v>
      </c>
      <c r="I14" s="55"/>
      <c r="J14" s="190"/>
      <c r="K14" s="190"/>
      <c r="L14" s="145" t="s">
        <v>83</v>
      </c>
      <c r="M14" s="190"/>
      <c r="N14" s="153" t="s">
        <v>80</v>
      </c>
      <c r="O14" s="57"/>
      <c r="P14" s="132"/>
      <c r="Q14" s="225" t="s">
        <v>135</v>
      </c>
      <c r="R14" s="226"/>
      <c r="S14" s="226"/>
      <c r="T14" s="226"/>
      <c r="U14" s="227"/>
      <c r="X14" s="182"/>
      <c r="Z14" s="177" t="s">
        <v>83</v>
      </c>
      <c r="AA14" s="56" t="s">
        <v>80</v>
      </c>
    </row>
    <row r="15" spans="1:27" s="11" customFormat="1" ht="104.25" customHeight="1" x14ac:dyDescent="0.15">
      <c r="A15" s="12"/>
      <c r="B15" s="40"/>
      <c r="C15" s="193"/>
      <c r="D15" s="194"/>
      <c r="E15" s="228" t="s">
        <v>81</v>
      </c>
      <c r="F15" s="201"/>
      <c r="G15" s="124"/>
      <c r="H15" s="169">
        <f>IF(G15="",0,IF(G15=L15,3,IF(G15=N15,0)))</f>
        <v>0</v>
      </c>
      <c r="I15" s="55"/>
      <c r="J15" s="184"/>
      <c r="K15" s="176"/>
      <c r="L15" s="145" t="s">
        <v>115</v>
      </c>
      <c r="M15" s="184"/>
      <c r="N15" s="155" t="s">
        <v>106</v>
      </c>
      <c r="O15" s="59"/>
      <c r="P15" s="132"/>
      <c r="Q15" s="225" t="s">
        <v>144</v>
      </c>
      <c r="R15" s="226"/>
      <c r="S15" s="226"/>
      <c r="T15" s="226"/>
      <c r="U15" s="227"/>
      <c r="W15" s="81"/>
      <c r="X15" s="78"/>
      <c r="Z15" s="177" t="s">
        <v>115</v>
      </c>
      <c r="AA15" s="74" t="s">
        <v>106</v>
      </c>
    </row>
    <row r="16" spans="1:27" s="11" customFormat="1" ht="91.5" customHeight="1" x14ac:dyDescent="0.15">
      <c r="A16" s="12"/>
      <c r="B16" s="40"/>
      <c r="C16" s="193"/>
      <c r="D16" s="194"/>
      <c r="E16" s="228" t="s">
        <v>120</v>
      </c>
      <c r="F16" s="201"/>
      <c r="G16" s="124"/>
      <c r="H16" s="169">
        <f>IF(G16="",0,IF(G16=J16,7,IF(G16=K16,5,IF(G16=L16,3,IF(G16=M16,1,IF(G16=N16,0))))))</f>
        <v>0</v>
      </c>
      <c r="I16" s="55"/>
      <c r="J16" s="145" t="s">
        <v>107</v>
      </c>
      <c r="K16" s="145" t="s">
        <v>108</v>
      </c>
      <c r="L16" s="145" t="s">
        <v>109</v>
      </c>
      <c r="M16" s="145" t="s">
        <v>110</v>
      </c>
      <c r="N16" s="155" t="s">
        <v>111</v>
      </c>
      <c r="O16" s="59"/>
      <c r="P16" s="132"/>
      <c r="Q16" s="225" t="s">
        <v>112</v>
      </c>
      <c r="R16" s="226"/>
      <c r="S16" s="226"/>
      <c r="T16" s="226"/>
      <c r="U16" s="227"/>
      <c r="W16" s="177" t="s">
        <v>107</v>
      </c>
      <c r="X16" s="177" t="s">
        <v>108</v>
      </c>
      <c r="Y16" s="177" t="s">
        <v>109</v>
      </c>
      <c r="Z16" s="177" t="s">
        <v>110</v>
      </c>
      <c r="AA16" s="74" t="s">
        <v>111</v>
      </c>
    </row>
    <row r="17" spans="1:27" s="11" customFormat="1" ht="101.25" customHeight="1" x14ac:dyDescent="0.15">
      <c r="A17" s="12"/>
      <c r="B17" s="40"/>
      <c r="C17" s="242" t="s">
        <v>44</v>
      </c>
      <c r="D17" s="243"/>
      <c r="E17" s="257" t="s">
        <v>94</v>
      </c>
      <c r="F17" s="258"/>
      <c r="G17" s="124"/>
      <c r="H17" s="169">
        <f>IF(G17="",0,IF(G17=K17,5,IF(G17=L17,3,IF(G17=M17,1,IF(G17=N17,0)))))</f>
        <v>0</v>
      </c>
      <c r="I17" s="182" t="s">
        <v>29</v>
      </c>
      <c r="J17" s="135"/>
      <c r="K17" s="156" t="s">
        <v>45</v>
      </c>
      <c r="L17" s="156" t="s">
        <v>46</v>
      </c>
      <c r="M17" s="152" t="s">
        <v>47</v>
      </c>
      <c r="N17" s="157" t="s">
        <v>48</v>
      </c>
      <c r="O17" s="52" t="s">
        <v>42</v>
      </c>
      <c r="P17" s="129" t="s">
        <v>43</v>
      </c>
      <c r="Q17" s="225" t="s">
        <v>233</v>
      </c>
      <c r="R17" s="226"/>
      <c r="S17" s="226"/>
      <c r="T17" s="226"/>
      <c r="U17" s="227"/>
      <c r="W17" s="179"/>
      <c r="X17" s="60" t="s">
        <v>45</v>
      </c>
      <c r="Y17" s="60" t="s">
        <v>46</v>
      </c>
      <c r="Z17" s="53" t="s">
        <v>47</v>
      </c>
      <c r="AA17" s="61" t="s">
        <v>48</v>
      </c>
    </row>
    <row r="18" spans="1:27" s="11" customFormat="1" ht="93.75" customHeight="1" x14ac:dyDescent="0.15">
      <c r="A18" s="12"/>
      <c r="B18" s="40"/>
      <c r="C18" s="193"/>
      <c r="D18" s="194"/>
      <c r="E18" s="304" t="s">
        <v>95</v>
      </c>
      <c r="F18" s="305"/>
      <c r="G18" s="124"/>
      <c r="H18" s="89">
        <f>IF(G18="",0,IF(G18=K18,5,IF(G18=L18,3,IF(G18=M18,1,IF(G18=N18,0)))))</f>
        <v>0</v>
      </c>
      <c r="I18" s="182" t="s">
        <v>29</v>
      </c>
      <c r="J18" s="135"/>
      <c r="K18" s="156" t="s">
        <v>45</v>
      </c>
      <c r="L18" s="156" t="s">
        <v>46</v>
      </c>
      <c r="M18" s="152" t="s">
        <v>47</v>
      </c>
      <c r="N18" s="157" t="s">
        <v>48</v>
      </c>
      <c r="O18" s="52" t="s">
        <v>42</v>
      </c>
      <c r="P18" s="129" t="s">
        <v>43</v>
      </c>
      <c r="Q18" s="225" t="s">
        <v>237</v>
      </c>
      <c r="R18" s="226"/>
      <c r="S18" s="226"/>
      <c r="T18" s="226"/>
      <c r="U18" s="227"/>
      <c r="W18" s="179"/>
      <c r="X18" s="60" t="s">
        <v>45</v>
      </c>
      <c r="Y18" s="60" t="s">
        <v>46</v>
      </c>
      <c r="Z18" s="53" t="s">
        <v>47</v>
      </c>
      <c r="AA18" s="61" t="s">
        <v>48</v>
      </c>
    </row>
    <row r="19" spans="1:27" s="11" customFormat="1" ht="102" customHeight="1" x14ac:dyDescent="0.15">
      <c r="A19" s="12"/>
      <c r="B19" s="40"/>
      <c r="C19" s="193"/>
      <c r="D19" s="194"/>
      <c r="E19" s="244" t="s">
        <v>96</v>
      </c>
      <c r="F19" s="245"/>
      <c r="G19" s="124"/>
      <c r="H19" s="90">
        <f>IF(G19="",0,IF(G19=K19,5,IF(G19=L19,3,IF(G19=M19,1,IF(G19=N19,0)))))</f>
        <v>0</v>
      </c>
      <c r="I19" s="181"/>
      <c r="J19" s="135"/>
      <c r="K19" s="156" t="s">
        <v>45</v>
      </c>
      <c r="L19" s="156" t="s">
        <v>46</v>
      </c>
      <c r="M19" s="152" t="s">
        <v>47</v>
      </c>
      <c r="N19" s="157" t="s">
        <v>48</v>
      </c>
      <c r="O19" s="52" t="s">
        <v>42</v>
      </c>
      <c r="P19" s="129" t="s">
        <v>43</v>
      </c>
      <c r="Q19" s="225" t="s">
        <v>236</v>
      </c>
      <c r="R19" s="226"/>
      <c r="S19" s="226"/>
      <c r="T19" s="226"/>
      <c r="U19" s="227"/>
      <c r="W19" s="179"/>
      <c r="X19" s="60" t="s">
        <v>45</v>
      </c>
      <c r="Y19" s="60" t="s">
        <v>46</v>
      </c>
      <c r="Z19" s="53" t="s">
        <v>47</v>
      </c>
      <c r="AA19" s="61" t="s">
        <v>48</v>
      </c>
    </row>
    <row r="20" spans="1:27" s="11" customFormat="1" ht="110.25" customHeight="1" x14ac:dyDescent="0.15">
      <c r="A20" s="12"/>
      <c r="B20" s="40"/>
      <c r="C20" s="193"/>
      <c r="D20" s="194"/>
      <c r="E20" s="249" t="s">
        <v>84</v>
      </c>
      <c r="F20" s="250"/>
      <c r="G20" s="123"/>
      <c r="H20" s="90">
        <f>IF(G20="",0,IF(G20=K20,5,IF(G20=L20,3,IF(G20=M20,1,IF(G20=N20,0)))))</f>
        <v>0</v>
      </c>
      <c r="I20" s="35"/>
      <c r="J20" s="130"/>
      <c r="K20" s="151" t="s">
        <v>45</v>
      </c>
      <c r="L20" s="143" t="s">
        <v>101</v>
      </c>
      <c r="M20" s="144" t="s">
        <v>220</v>
      </c>
      <c r="N20" s="157" t="s">
        <v>48</v>
      </c>
      <c r="O20" s="52" t="s">
        <v>42</v>
      </c>
      <c r="P20" s="131" t="s">
        <v>49</v>
      </c>
      <c r="Q20" s="225" t="s">
        <v>238</v>
      </c>
      <c r="R20" s="226"/>
      <c r="S20" s="226"/>
      <c r="T20" s="226"/>
      <c r="U20" s="227"/>
      <c r="W20" s="35"/>
      <c r="X20" s="51" t="s">
        <v>45</v>
      </c>
      <c r="Y20" s="183" t="s">
        <v>101</v>
      </c>
      <c r="Z20" s="144" t="s">
        <v>220</v>
      </c>
      <c r="AA20" s="61" t="s">
        <v>48</v>
      </c>
    </row>
    <row r="21" spans="1:27" s="11" customFormat="1" ht="42" customHeight="1" x14ac:dyDescent="0.15">
      <c r="A21" s="12"/>
      <c r="B21" s="40"/>
      <c r="C21" s="193"/>
      <c r="D21" s="194"/>
      <c r="E21" s="244" t="s">
        <v>87</v>
      </c>
      <c r="F21" s="245"/>
      <c r="G21" s="124"/>
      <c r="H21" s="90">
        <f>IF(G21="",0,IF(G21=K21,5,IF(G21=L21,3,IF(G21=M21,1,IF(G21=N21,0)))))</f>
        <v>0</v>
      </c>
      <c r="I21" s="181"/>
      <c r="J21" s="135"/>
      <c r="K21" s="156" t="s">
        <v>88</v>
      </c>
      <c r="L21" s="158" t="s">
        <v>121</v>
      </c>
      <c r="M21" s="158" t="s">
        <v>85</v>
      </c>
      <c r="N21" s="134" t="s">
        <v>41</v>
      </c>
      <c r="O21" s="52"/>
      <c r="P21" s="129"/>
      <c r="Q21" s="225" t="s">
        <v>134</v>
      </c>
      <c r="R21" s="226"/>
      <c r="S21" s="226"/>
      <c r="T21" s="226"/>
      <c r="U21" s="227"/>
      <c r="W21" s="179"/>
      <c r="X21" s="60" t="s">
        <v>88</v>
      </c>
      <c r="Y21" s="62" t="s">
        <v>121</v>
      </c>
      <c r="Z21" s="62" t="s">
        <v>85</v>
      </c>
      <c r="AA21" s="39" t="s">
        <v>41</v>
      </c>
    </row>
    <row r="22" spans="1:27" s="11" customFormat="1" ht="87" customHeight="1" x14ac:dyDescent="0.15">
      <c r="A22" s="12"/>
      <c r="B22" s="40"/>
      <c r="C22" s="195"/>
      <c r="D22" s="196"/>
      <c r="E22" s="312" t="s">
        <v>89</v>
      </c>
      <c r="F22" s="313"/>
      <c r="G22" s="124"/>
      <c r="H22" s="91">
        <f>IF(G22="",0,IF(G22=K22,5,IF(G22=M22,1,IF(G22=N22,0))))</f>
        <v>0</v>
      </c>
      <c r="I22" s="180"/>
      <c r="J22" s="135"/>
      <c r="K22" s="152" t="s">
        <v>122</v>
      </c>
      <c r="L22" s="159"/>
      <c r="M22" s="152" t="s">
        <v>97</v>
      </c>
      <c r="N22" s="157"/>
      <c r="O22" s="52"/>
      <c r="P22" s="129"/>
      <c r="Q22" s="314" t="s">
        <v>123</v>
      </c>
      <c r="R22" s="315"/>
      <c r="S22" s="315"/>
      <c r="T22" s="315"/>
      <c r="U22" s="316"/>
      <c r="W22" s="179"/>
      <c r="Y22" s="53" t="s">
        <v>122</v>
      </c>
      <c r="Z22" s="53" t="s">
        <v>97</v>
      </c>
      <c r="AA22" s="61"/>
    </row>
    <row r="23" spans="1:27" s="11" customFormat="1" ht="72.75" customHeight="1" x14ac:dyDescent="0.15">
      <c r="A23" s="12"/>
      <c r="B23" s="43" t="s">
        <v>75</v>
      </c>
      <c r="C23" s="197" t="s">
        <v>75</v>
      </c>
      <c r="D23" s="198"/>
      <c r="E23" s="259" t="s">
        <v>124</v>
      </c>
      <c r="F23" s="260"/>
      <c r="G23" s="123"/>
      <c r="H23" s="169">
        <f>IF(G23="",0,IF(G23=K23,5,IF(G23=M23,1,IF(G23=N23,0))))</f>
        <v>0</v>
      </c>
      <c r="I23" s="182"/>
      <c r="J23" s="190"/>
      <c r="K23" s="143" t="s">
        <v>221</v>
      </c>
      <c r="L23" s="144"/>
      <c r="M23" s="144" t="s">
        <v>222</v>
      </c>
      <c r="N23" s="190" t="s">
        <v>90</v>
      </c>
      <c r="O23" s="64"/>
      <c r="P23" s="136"/>
      <c r="Q23" s="261" t="s">
        <v>217</v>
      </c>
      <c r="R23" s="261"/>
      <c r="S23" s="261"/>
      <c r="T23" s="261"/>
      <c r="U23" s="261"/>
      <c r="W23" s="182"/>
      <c r="Y23" s="183" t="s">
        <v>125</v>
      </c>
      <c r="Z23" s="41" t="s">
        <v>126</v>
      </c>
      <c r="AA23" s="182" t="s">
        <v>90</v>
      </c>
    </row>
    <row r="24" spans="1:27" s="11" customFormat="1" ht="57.75" customHeight="1" x14ac:dyDescent="0.15">
      <c r="A24" s="12"/>
      <c r="B24" s="76" t="s">
        <v>50</v>
      </c>
      <c r="C24" s="199" t="s">
        <v>149</v>
      </c>
      <c r="D24" s="200"/>
      <c r="E24" s="228" t="s">
        <v>51</v>
      </c>
      <c r="F24" s="201"/>
      <c r="G24" s="124"/>
      <c r="H24" s="169">
        <f>IF(G24="",0,IF(G24=K24,5,IF(G24=L24,3,IF(G24=N24,0))))</f>
        <v>0</v>
      </c>
      <c r="I24" s="182"/>
      <c r="J24" s="190"/>
      <c r="K24" s="143" t="s">
        <v>52</v>
      </c>
      <c r="L24" s="190" t="s">
        <v>103</v>
      </c>
      <c r="M24" s="190"/>
      <c r="N24" s="190" t="s">
        <v>102</v>
      </c>
      <c r="O24" s="182"/>
      <c r="P24" s="136" t="s">
        <v>39</v>
      </c>
      <c r="Q24" s="261" t="s">
        <v>86</v>
      </c>
      <c r="R24" s="261"/>
      <c r="S24" s="261"/>
      <c r="T24" s="261"/>
      <c r="U24" s="261"/>
      <c r="W24" s="182"/>
      <c r="Y24" s="183" t="s">
        <v>52</v>
      </c>
      <c r="Z24" s="182" t="s">
        <v>103</v>
      </c>
      <c r="AA24" s="182" t="s">
        <v>102</v>
      </c>
    </row>
    <row r="25" spans="1:27" s="11" customFormat="1" ht="91.5" customHeight="1" x14ac:dyDescent="0.15">
      <c r="A25" s="12"/>
      <c r="B25" s="40"/>
      <c r="C25" s="201" t="s">
        <v>150</v>
      </c>
      <c r="D25" s="202"/>
      <c r="E25" s="228" t="s">
        <v>91</v>
      </c>
      <c r="F25" s="201"/>
      <c r="G25" s="124"/>
      <c r="H25" s="169">
        <f>IF(G25="",0,IF(G25=K25,5,IF(G25=L25,3,IF(G25=N25,0))))</f>
        <v>0</v>
      </c>
      <c r="I25" s="182"/>
      <c r="J25" s="138"/>
      <c r="K25" s="160" t="s">
        <v>223</v>
      </c>
      <c r="L25" s="160" t="s">
        <v>224</v>
      </c>
      <c r="M25" s="138"/>
      <c r="N25" s="146" t="s">
        <v>53</v>
      </c>
      <c r="O25" s="64"/>
      <c r="P25" s="310" t="s">
        <v>55</v>
      </c>
      <c r="Q25" s="262" t="s">
        <v>141</v>
      </c>
      <c r="R25" s="263"/>
      <c r="S25" s="263"/>
      <c r="T25" s="263"/>
      <c r="U25" s="264"/>
      <c r="W25" s="82"/>
      <c r="Y25" s="68" t="s">
        <v>127</v>
      </c>
      <c r="Z25" s="68" t="s">
        <v>128</v>
      </c>
      <c r="AA25" s="42" t="s">
        <v>53</v>
      </c>
    </row>
    <row r="26" spans="1:27" s="11" customFormat="1" ht="51.75" customHeight="1" x14ac:dyDescent="0.15">
      <c r="A26" s="12"/>
      <c r="B26" s="67"/>
      <c r="C26" s="197" t="s">
        <v>54</v>
      </c>
      <c r="D26" s="198"/>
      <c r="E26" s="228" t="s">
        <v>200</v>
      </c>
      <c r="F26" s="201"/>
      <c r="G26" s="124"/>
      <c r="H26" s="169">
        <f>IF(G26="",0,IF(G26=K26,5,IF(G26=L26,3,IF(G26=M26,1,IF(G26=N26,0)))))</f>
        <v>0</v>
      </c>
      <c r="I26" s="182"/>
      <c r="J26" s="144"/>
      <c r="K26" s="143" t="s">
        <v>77</v>
      </c>
      <c r="L26" s="143" t="s">
        <v>78</v>
      </c>
      <c r="M26" s="143" t="s">
        <v>104</v>
      </c>
      <c r="N26" s="190" t="s">
        <v>74</v>
      </c>
      <c r="O26" s="182"/>
      <c r="P26" s="311"/>
      <c r="Q26" s="265"/>
      <c r="R26" s="266"/>
      <c r="S26" s="266"/>
      <c r="T26" s="266"/>
      <c r="U26" s="267"/>
      <c r="W26" s="41"/>
      <c r="X26" s="183" t="s">
        <v>77</v>
      </c>
      <c r="Y26" s="183" t="s">
        <v>78</v>
      </c>
      <c r="Z26" s="183" t="s">
        <v>104</v>
      </c>
      <c r="AA26" s="182" t="s">
        <v>74</v>
      </c>
    </row>
    <row r="27" spans="1:27" s="11" customFormat="1" ht="52.5" customHeight="1" x14ac:dyDescent="0.15">
      <c r="A27" s="12"/>
      <c r="B27" s="40"/>
      <c r="C27" s="197" t="s">
        <v>151</v>
      </c>
      <c r="D27" s="198"/>
      <c r="E27" s="228" t="s">
        <v>129</v>
      </c>
      <c r="F27" s="201"/>
      <c r="G27" s="124"/>
      <c r="H27" s="169">
        <f>IF(G27="",0,IF(G27=M27,1))</f>
        <v>0</v>
      </c>
      <c r="I27" s="82"/>
      <c r="J27" s="190"/>
      <c r="K27" s="144"/>
      <c r="L27" s="144"/>
      <c r="M27" s="160" t="s">
        <v>225</v>
      </c>
      <c r="N27" s="138"/>
      <c r="O27" s="64"/>
      <c r="P27" s="136" t="s">
        <v>153</v>
      </c>
      <c r="Q27" s="261" t="s">
        <v>131</v>
      </c>
      <c r="R27" s="261"/>
      <c r="S27" s="261"/>
      <c r="T27" s="261"/>
      <c r="U27" s="261"/>
      <c r="W27" s="182"/>
      <c r="X27" s="41"/>
      <c r="Y27" s="41"/>
      <c r="Z27" s="68" t="s">
        <v>130</v>
      </c>
      <c r="AA27" s="82"/>
    </row>
    <row r="28" spans="1:27" s="11" customFormat="1" ht="60" customHeight="1" x14ac:dyDescent="0.15">
      <c r="A28" s="12"/>
      <c r="B28" s="69"/>
      <c r="C28" s="197" t="s">
        <v>152</v>
      </c>
      <c r="D28" s="198"/>
      <c r="E28" s="228" t="s">
        <v>199</v>
      </c>
      <c r="F28" s="201"/>
      <c r="G28" s="124"/>
      <c r="H28" s="169">
        <f>IF(G28="",0,IF(G28=K28,5,IF(G28=M28,1)))</f>
        <v>0</v>
      </c>
      <c r="I28" s="182" t="s">
        <v>29</v>
      </c>
      <c r="J28" s="143"/>
      <c r="K28" s="143" t="s">
        <v>73</v>
      </c>
      <c r="L28" s="143"/>
      <c r="M28" s="143" t="s">
        <v>137</v>
      </c>
      <c r="N28" s="138"/>
      <c r="O28" s="182"/>
      <c r="P28" s="136"/>
      <c r="Q28" s="261" t="s">
        <v>138</v>
      </c>
      <c r="R28" s="301"/>
      <c r="S28" s="301"/>
      <c r="T28" s="301"/>
      <c r="U28" s="301"/>
      <c r="W28" s="183"/>
      <c r="Y28" s="183" t="s">
        <v>73</v>
      </c>
      <c r="Z28" s="183" t="s">
        <v>137</v>
      </c>
      <c r="AA28" s="82"/>
    </row>
    <row r="29" spans="1:27" s="11" customFormat="1" ht="104.25" customHeight="1" x14ac:dyDescent="0.15">
      <c r="A29" s="12"/>
      <c r="B29" s="76" t="s">
        <v>56</v>
      </c>
      <c r="C29" s="201" t="s">
        <v>142</v>
      </c>
      <c r="D29" s="202"/>
      <c r="E29" s="201" t="s">
        <v>239</v>
      </c>
      <c r="F29" s="202"/>
      <c r="G29" s="124"/>
      <c r="H29" s="169">
        <f>IF(G29="",0,IF(G29=K29,5,IF(G29=L29,3,IF(G29=M29,1))))</f>
        <v>0</v>
      </c>
      <c r="I29" s="191" t="s">
        <v>29</v>
      </c>
      <c r="J29" s="190"/>
      <c r="K29" s="145" t="s">
        <v>240</v>
      </c>
      <c r="L29" s="143" t="s">
        <v>241</v>
      </c>
      <c r="M29" s="143" t="s">
        <v>242</v>
      </c>
      <c r="N29" s="42"/>
      <c r="O29" s="192"/>
      <c r="P29" s="136" t="s">
        <v>243</v>
      </c>
      <c r="Q29" s="261" t="s">
        <v>244</v>
      </c>
      <c r="R29" s="261"/>
      <c r="S29" s="261"/>
      <c r="T29" s="261"/>
      <c r="U29" s="261"/>
      <c r="Y29" s="145" t="s">
        <v>240</v>
      </c>
      <c r="Z29" s="143" t="s">
        <v>241</v>
      </c>
      <c r="AA29" s="143" t="s">
        <v>242</v>
      </c>
    </row>
    <row r="30" spans="1:27" s="11" customFormat="1" ht="52.5" customHeight="1" x14ac:dyDescent="0.15">
      <c r="A30" s="12"/>
      <c r="B30" s="40"/>
      <c r="C30" s="199" t="s">
        <v>57</v>
      </c>
      <c r="D30" s="200"/>
      <c r="E30" s="228" t="s">
        <v>92</v>
      </c>
      <c r="F30" s="201"/>
      <c r="G30" s="124"/>
      <c r="H30" s="169">
        <f>IF(G30="",0,IF(G30=K30,5,IF(G30=M30,1,IF(G30=N30,0))))</f>
        <v>0</v>
      </c>
      <c r="I30" s="182"/>
      <c r="J30" s="190"/>
      <c r="K30" s="190" t="s">
        <v>113</v>
      </c>
      <c r="L30" s="190"/>
      <c r="M30" s="160" t="s">
        <v>226</v>
      </c>
      <c r="N30" s="146" t="s">
        <v>74</v>
      </c>
      <c r="O30" s="59"/>
      <c r="P30" s="136"/>
      <c r="Q30" s="300" t="s">
        <v>139</v>
      </c>
      <c r="R30" s="300"/>
      <c r="S30" s="300"/>
      <c r="T30" s="300"/>
      <c r="U30" s="300"/>
      <c r="W30" s="182"/>
      <c r="Y30" s="182" t="s">
        <v>113</v>
      </c>
      <c r="Z30" s="68" t="s">
        <v>132</v>
      </c>
      <c r="AA30" s="42" t="s">
        <v>74</v>
      </c>
    </row>
    <row r="31" spans="1:27" s="11" customFormat="1" ht="54" x14ac:dyDescent="0.15">
      <c r="A31" s="6"/>
      <c r="B31" s="40"/>
      <c r="C31" s="284"/>
      <c r="D31" s="285"/>
      <c r="E31" s="302" t="s">
        <v>98</v>
      </c>
      <c r="F31" s="303"/>
      <c r="G31" s="124"/>
      <c r="H31" s="92">
        <f>IF(G31="",0,IF(G31=K31,5,IF(G31=M31,1,IF(G31=N31,0))))</f>
        <v>0</v>
      </c>
      <c r="I31" s="70"/>
      <c r="J31" s="161"/>
      <c r="K31" s="161" t="s">
        <v>114</v>
      </c>
      <c r="L31" s="162"/>
      <c r="M31" s="163" t="s">
        <v>227</v>
      </c>
      <c r="N31" s="161" t="s">
        <v>74</v>
      </c>
      <c r="O31" s="71"/>
      <c r="P31" s="139"/>
      <c r="Q31" s="300" t="s">
        <v>140</v>
      </c>
      <c r="R31" s="300"/>
      <c r="S31" s="300"/>
      <c r="T31" s="300"/>
      <c r="U31" s="300"/>
      <c r="W31" s="70"/>
      <c r="Y31" s="70" t="s">
        <v>114</v>
      </c>
      <c r="Z31" s="75" t="s">
        <v>133</v>
      </c>
      <c r="AA31" s="70" t="s">
        <v>74</v>
      </c>
    </row>
    <row r="32" spans="1:27" s="11" customFormat="1" ht="81" customHeight="1" x14ac:dyDescent="0.15">
      <c r="A32" s="12"/>
      <c r="B32" s="85"/>
      <c r="C32" s="197" t="s">
        <v>58</v>
      </c>
      <c r="D32" s="198"/>
      <c r="E32" s="201" t="s">
        <v>99</v>
      </c>
      <c r="F32" s="306"/>
      <c r="G32" s="124"/>
      <c r="H32" s="169">
        <f>IF(G32="",0,IF(G32=K32,5,IF(G32=L32,3,IF(G32=M32,1,IF(G32=N32,0)))))</f>
        <v>0</v>
      </c>
      <c r="I32" s="55"/>
      <c r="J32" s="164"/>
      <c r="K32" s="190" t="s">
        <v>59</v>
      </c>
      <c r="L32" s="190" t="s">
        <v>60</v>
      </c>
      <c r="M32" s="190" t="s">
        <v>61</v>
      </c>
      <c r="N32" s="190" t="s">
        <v>71</v>
      </c>
      <c r="O32" s="73"/>
      <c r="P32" s="131"/>
      <c r="Q32" s="307" t="s">
        <v>136</v>
      </c>
      <c r="R32" s="308"/>
      <c r="S32" s="308"/>
      <c r="T32" s="308"/>
      <c r="U32" s="309"/>
      <c r="W32" s="72"/>
      <c r="X32" s="182" t="s">
        <v>59</v>
      </c>
      <c r="Y32" s="182" t="s">
        <v>60</v>
      </c>
      <c r="Z32" s="182" t="s">
        <v>61</v>
      </c>
      <c r="AA32" s="182" t="s">
        <v>71</v>
      </c>
    </row>
    <row r="33" spans="1:26" ht="42.75" customHeight="1" x14ac:dyDescent="0.15">
      <c r="A33" s="13"/>
      <c r="B33" s="14" t="s">
        <v>62</v>
      </c>
      <c r="C33" s="298" t="s">
        <v>63</v>
      </c>
      <c r="D33" s="299"/>
      <c r="E33" s="295" t="s">
        <v>64</v>
      </c>
      <c r="F33" s="296"/>
      <c r="G33" s="125"/>
      <c r="H33" s="93">
        <f>IF(G33="",0,IF(G33=K33,1))</f>
        <v>0</v>
      </c>
      <c r="I33" s="9" t="s">
        <v>194</v>
      </c>
      <c r="J33" s="22"/>
      <c r="K33" s="297" t="s">
        <v>193</v>
      </c>
      <c r="L33" s="297"/>
      <c r="M33" s="297"/>
      <c r="N33" s="15"/>
      <c r="O33" s="23"/>
      <c r="P33" s="185" t="s">
        <v>65</v>
      </c>
      <c r="Q33" s="225" t="s">
        <v>66</v>
      </c>
      <c r="R33" s="226"/>
      <c r="S33" s="226"/>
      <c r="T33" s="226"/>
      <c r="U33" s="227"/>
      <c r="Z33" s="2" t="s">
        <v>192</v>
      </c>
    </row>
    <row r="34" spans="1:26" ht="41.25" customHeight="1" x14ac:dyDescent="0.15">
      <c r="A34" s="286" t="s">
        <v>67</v>
      </c>
      <c r="B34" s="287"/>
      <c r="C34" s="287"/>
      <c r="D34" s="287"/>
      <c r="E34" s="287"/>
      <c r="F34" s="288"/>
      <c r="G34" s="187" t="str">
        <f>COUNTA(G10:G33)&amp;"/"&amp;24</f>
        <v>0/24</v>
      </c>
      <c r="H34" s="16">
        <f>SUM(H10:H33)</f>
        <v>0</v>
      </c>
      <c r="I34" s="10" t="s">
        <v>68</v>
      </c>
      <c r="J34" s="17" t="str">
        <f>IF(D5&gt;1,"☆",IF(H34=0,"",IF(H34&lt;=50,"☆",IF(H34&lt;=72,"☆☆",IF(H34&lt;=86,"☆☆☆",IF(H34&lt;=106,"☆☆☆",))))))</f>
        <v/>
      </c>
      <c r="K34" s="281" t="s">
        <v>212</v>
      </c>
      <c r="L34" s="282"/>
      <c r="M34" s="282"/>
      <c r="N34" s="24"/>
      <c r="O34" s="24"/>
      <c r="P34" s="140"/>
      <c r="Q34" s="141"/>
      <c r="R34" s="141"/>
      <c r="S34" s="141"/>
      <c r="T34" s="141"/>
      <c r="U34" s="189"/>
    </row>
    <row r="35" spans="1:26" ht="34.5" customHeight="1" x14ac:dyDescent="0.15">
      <c r="A35" s="289"/>
      <c r="B35" s="289"/>
      <c r="C35" s="289"/>
      <c r="D35" s="289"/>
      <c r="E35" s="289"/>
      <c r="F35" s="289"/>
      <c r="G35" s="188"/>
      <c r="I35" s="290" t="s">
        <v>69</v>
      </c>
      <c r="J35" s="290"/>
      <c r="K35" s="289"/>
      <c r="L35" s="289"/>
      <c r="M35" s="289"/>
      <c r="N35" s="289"/>
      <c r="O35" s="19"/>
      <c r="P35" s="291" t="s">
        <v>143</v>
      </c>
      <c r="Q35" s="291"/>
      <c r="R35" s="291"/>
      <c r="S35" s="291"/>
      <c r="T35" s="291"/>
      <c r="U35" s="291"/>
    </row>
    <row r="36" spans="1:26" ht="39" customHeight="1" x14ac:dyDescent="0.15">
      <c r="I36" s="293" t="s">
        <v>70</v>
      </c>
      <c r="J36" s="293"/>
      <c r="K36" s="293"/>
      <c r="L36" s="293"/>
      <c r="M36" s="294"/>
      <c r="N36" s="20"/>
      <c r="O36" s="188"/>
      <c r="P36" s="292"/>
      <c r="Q36" s="292"/>
      <c r="R36" s="292"/>
      <c r="S36" s="292"/>
      <c r="T36" s="292"/>
      <c r="U36" s="292"/>
    </row>
    <row r="37" spans="1:26" ht="27" customHeight="1" x14ac:dyDescent="0.15">
      <c r="A37" s="25"/>
      <c r="B37" s="26"/>
      <c r="C37" s="26"/>
    </row>
    <row r="38" spans="1:26" ht="29.25" customHeight="1" x14ac:dyDescent="0.15">
      <c r="B38" s="26"/>
      <c r="C38" s="26"/>
    </row>
    <row r="39" spans="1:26" s="1" customFormat="1" ht="29.25" customHeight="1" x14ac:dyDescent="0.15">
      <c r="B39" s="26"/>
      <c r="C39" s="26"/>
    </row>
    <row r="40" spans="1:26" s="1" customFormat="1" ht="29.25" customHeight="1" x14ac:dyDescent="0.15">
      <c r="B40" s="26"/>
      <c r="C40" s="26"/>
    </row>
    <row r="41" spans="1:26" s="1" customFormat="1" ht="29.25" customHeight="1" x14ac:dyDescent="0.15">
      <c r="B41" s="21"/>
      <c r="C41" s="21"/>
    </row>
    <row r="44" spans="1:26" x14ac:dyDescent="0.15">
      <c r="B44" s="21"/>
      <c r="C44" s="21"/>
      <c r="D44" s="21"/>
      <c r="E44" s="21"/>
      <c r="F44" s="21"/>
      <c r="G44" s="21"/>
    </row>
    <row r="45" spans="1:26" s="1" customFormat="1" x14ac:dyDescent="0.15">
      <c r="B45" s="21"/>
      <c r="C45" s="21"/>
      <c r="D45" s="21"/>
      <c r="E45" s="21"/>
      <c r="F45" s="21"/>
      <c r="G45" s="21"/>
      <c r="U45" s="2"/>
    </row>
    <row r="46" spans="1:26" s="1" customFormat="1" x14ac:dyDescent="0.15">
      <c r="B46" s="21"/>
      <c r="C46" s="21"/>
      <c r="D46" s="21"/>
      <c r="E46" s="21"/>
      <c r="F46" s="21"/>
      <c r="G46" s="21"/>
      <c r="U46" s="2"/>
    </row>
    <row r="47" spans="1:26" s="1" customFormat="1" x14ac:dyDescent="0.15">
      <c r="B47" s="21"/>
      <c r="C47" s="21"/>
      <c r="D47" s="21"/>
      <c r="E47" s="21"/>
      <c r="F47" s="21"/>
      <c r="G47" s="21"/>
      <c r="U47" s="2"/>
    </row>
    <row r="48" spans="1:26" s="1" customFormat="1" x14ac:dyDescent="0.15">
      <c r="B48" s="21"/>
      <c r="C48" s="21"/>
      <c r="D48" s="21"/>
      <c r="E48" s="21"/>
      <c r="F48" s="21"/>
      <c r="G48" s="21"/>
      <c r="U48" s="2"/>
    </row>
    <row r="49" spans="2:21" s="1" customFormat="1" x14ac:dyDescent="0.15">
      <c r="B49" s="21"/>
      <c r="C49" s="21"/>
      <c r="D49" s="21"/>
      <c r="E49" s="21"/>
      <c r="F49" s="21"/>
      <c r="G49" s="21"/>
      <c r="U49" s="2"/>
    </row>
    <row r="50" spans="2:21" s="1" customFormat="1" x14ac:dyDescent="0.15">
      <c r="B50" s="21"/>
      <c r="C50" s="21"/>
      <c r="D50" s="21"/>
      <c r="E50" s="21"/>
      <c r="F50" s="21"/>
      <c r="G50" s="21"/>
      <c r="U50" s="2"/>
    </row>
    <row r="51" spans="2:21" s="1" customFormat="1" x14ac:dyDescent="0.15">
      <c r="B51" s="21"/>
      <c r="C51" s="21"/>
      <c r="D51" s="21"/>
      <c r="E51" s="21"/>
      <c r="F51" s="21"/>
      <c r="G51" s="21"/>
      <c r="U51" s="2"/>
    </row>
    <row r="52" spans="2:21" s="1" customFormat="1" x14ac:dyDescent="0.15">
      <c r="B52" s="21"/>
      <c r="C52" s="21"/>
      <c r="D52" s="21"/>
      <c r="E52" s="21"/>
      <c r="F52" s="21"/>
      <c r="G52" s="21"/>
      <c r="U52" s="2"/>
    </row>
    <row r="53" spans="2:21" s="1" customFormat="1" x14ac:dyDescent="0.15">
      <c r="B53" s="21"/>
      <c r="C53" s="21"/>
      <c r="D53" s="21"/>
      <c r="E53" s="21"/>
      <c r="F53" s="21"/>
      <c r="G53" s="21"/>
      <c r="U53" s="2"/>
    </row>
    <row r="54" spans="2:21" s="1" customFormat="1" x14ac:dyDescent="0.15">
      <c r="B54" s="21"/>
      <c r="C54" s="21"/>
      <c r="D54" s="21"/>
      <c r="E54" s="21"/>
      <c r="F54" s="21"/>
      <c r="G54" s="21"/>
      <c r="U54" s="2"/>
    </row>
    <row r="55" spans="2:21" s="1" customFormat="1" x14ac:dyDescent="0.15">
      <c r="B55" s="21"/>
      <c r="C55" s="21"/>
      <c r="D55" s="21"/>
      <c r="E55" s="21"/>
      <c r="F55" s="21"/>
      <c r="G55" s="21"/>
      <c r="U55" s="2"/>
    </row>
    <row r="56" spans="2:21" s="1" customFormat="1" x14ac:dyDescent="0.15">
      <c r="B56" s="21"/>
      <c r="C56" s="21"/>
      <c r="D56" s="21"/>
      <c r="E56" s="21"/>
      <c r="F56" s="21"/>
      <c r="G56" s="21"/>
      <c r="U56" s="2"/>
    </row>
    <row r="57" spans="2:21" s="1" customFormat="1" x14ac:dyDescent="0.15">
      <c r="B57" s="21"/>
      <c r="C57" s="21"/>
      <c r="D57" s="21"/>
      <c r="E57" s="21"/>
      <c r="F57" s="21"/>
      <c r="G57" s="21"/>
      <c r="U57" s="2"/>
    </row>
    <row r="58" spans="2:21" s="1" customFormat="1" x14ac:dyDescent="0.15">
      <c r="B58" s="21"/>
      <c r="C58" s="21"/>
      <c r="D58" s="21"/>
      <c r="E58" s="21"/>
      <c r="F58" s="21"/>
      <c r="G58" s="21"/>
      <c r="U58" s="2"/>
    </row>
    <row r="59" spans="2:21" s="1" customFormat="1" x14ac:dyDescent="0.15">
      <c r="B59" s="21"/>
      <c r="C59" s="21"/>
      <c r="D59" s="21"/>
      <c r="E59" s="21"/>
      <c r="F59" s="21"/>
      <c r="G59" s="21"/>
      <c r="U59" s="2"/>
    </row>
    <row r="60" spans="2:21" s="1" customFormat="1" x14ac:dyDescent="0.15">
      <c r="B60" s="21"/>
      <c r="C60" s="21"/>
      <c r="D60" s="21"/>
      <c r="E60" s="21"/>
      <c r="F60" s="21"/>
      <c r="G60" s="21"/>
      <c r="U60" s="2"/>
    </row>
  </sheetData>
  <mergeCells count="103">
    <mergeCell ref="A1:M1"/>
    <mergeCell ref="R1:U1"/>
    <mergeCell ref="B2:G2"/>
    <mergeCell ref="S2:U2"/>
    <mergeCell ref="B3:G3"/>
    <mergeCell ref="I3:I4"/>
    <mergeCell ref="J3:K3"/>
    <mergeCell ref="L3:N3"/>
    <mergeCell ref="T3:U4"/>
    <mergeCell ref="B4:D4"/>
    <mergeCell ref="J4:M4"/>
    <mergeCell ref="J7:N8"/>
    <mergeCell ref="O7:O9"/>
    <mergeCell ref="P7:P9"/>
    <mergeCell ref="Q7:U9"/>
    <mergeCell ref="E9:F9"/>
    <mergeCell ref="C10:D10"/>
    <mergeCell ref="E10:F10"/>
    <mergeCell ref="Q10:U10"/>
    <mergeCell ref="A5:B5"/>
    <mergeCell ref="I5:N5"/>
    <mergeCell ref="S5:U5"/>
    <mergeCell ref="A7:A9"/>
    <mergeCell ref="B7:D9"/>
    <mergeCell ref="E7:F8"/>
    <mergeCell ref="G7:G9"/>
    <mergeCell ref="H7:H9"/>
    <mergeCell ref="I7:I9"/>
    <mergeCell ref="C13:D13"/>
    <mergeCell ref="E13:F13"/>
    <mergeCell ref="Q13:U13"/>
    <mergeCell ref="C14:D14"/>
    <mergeCell ref="E14:F14"/>
    <mergeCell ref="Q14:U14"/>
    <mergeCell ref="C11:D11"/>
    <mergeCell ref="E11:F11"/>
    <mergeCell ref="Q11:U11"/>
    <mergeCell ref="C12:D12"/>
    <mergeCell ref="E12:F12"/>
    <mergeCell ref="Q12:U12"/>
    <mergeCell ref="C17:D17"/>
    <mergeCell ref="E17:F17"/>
    <mergeCell ref="Q17:U17"/>
    <mergeCell ref="C18:D18"/>
    <mergeCell ref="E18:F18"/>
    <mergeCell ref="Q18:U18"/>
    <mergeCell ref="C15:D15"/>
    <mergeCell ref="E15:F15"/>
    <mergeCell ref="Q15:U15"/>
    <mergeCell ref="C16:D16"/>
    <mergeCell ref="E16:F16"/>
    <mergeCell ref="Q16:U16"/>
    <mergeCell ref="C21:D21"/>
    <mergeCell ref="E21:F21"/>
    <mergeCell ref="Q21:U21"/>
    <mergeCell ref="C22:D22"/>
    <mergeCell ref="E22:F22"/>
    <mergeCell ref="Q22:U22"/>
    <mergeCell ref="C19:D19"/>
    <mergeCell ref="E19:F19"/>
    <mergeCell ref="Q19:U19"/>
    <mergeCell ref="C20:D20"/>
    <mergeCell ref="E20:F20"/>
    <mergeCell ref="Q20:U20"/>
    <mergeCell ref="C25:D25"/>
    <mergeCell ref="E25:F25"/>
    <mergeCell ref="P25:P26"/>
    <mergeCell ref="Q25:U26"/>
    <mergeCell ref="C26:D26"/>
    <mergeCell ref="E26:F26"/>
    <mergeCell ref="C23:D23"/>
    <mergeCell ref="E23:F23"/>
    <mergeCell ref="Q23:U23"/>
    <mergeCell ref="C24:D24"/>
    <mergeCell ref="E24:F24"/>
    <mergeCell ref="Q24:U24"/>
    <mergeCell ref="C29:D29"/>
    <mergeCell ref="E29:F29"/>
    <mergeCell ref="Q29:U29"/>
    <mergeCell ref="C30:D31"/>
    <mergeCell ref="E30:F30"/>
    <mergeCell ref="Q30:U30"/>
    <mergeCell ref="E31:F31"/>
    <mergeCell ref="Q31:U31"/>
    <mergeCell ref="C27:D27"/>
    <mergeCell ref="E27:F27"/>
    <mergeCell ref="Q27:U27"/>
    <mergeCell ref="C28:D28"/>
    <mergeCell ref="E28:F28"/>
    <mergeCell ref="Q28:U28"/>
    <mergeCell ref="A34:F34"/>
    <mergeCell ref="K34:M34"/>
    <mergeCell ref="A35:F35"/>
    <mergeCell ref="I35:N35"/>
    <mergeCell ref="P35:U36"/>
    <mergeCell ref="I36:M36"/>
    <mergeCell ref="C32:D32"/>
    <mergeCell ref="E32:F32"/>
    <mergeCell ref="Q32:U32"/>
    <mergeCell ref="C33:D33"/>
    <mergeCell ref="E33:F33"/>
    <mergeCell ref="K33:M33"/>
    <mergeCell ref="Q33:U33"/>
  </mergeCells>
  <phoneticPr fontId="4"/>
  <dataValidations count="26">
    <dataValidation type="list" allowBlank="1" showInputMessage="1" showErrorMessage="1" sqref="G10">
      <formula1>$W$10:$AA$10</formula1>
    </dataValidation>
    <dataValidation type="list" allowBlank="1" showInputMessage="1" showErrorMessage="1" sqref="G11">
      <formula1>$W$11:$AA$11</formula1>
    </dataValidation>
    <dataValidation type="list" allowBlank="1" showInputMessage="1" showErrorMessage="1" sqref="G12">
      <formula1>$W$12:$AA$12</formula1>
    </dataValidation>
    <dataValidation type="list" allowBlank="1" showInputMessage="1" showErrorMessage="1" sqref="G13">
      <formula1>$W$13:$AA$13</formula1>
    </dataValidation>
    <dataValidation type="list" allowBlank="1" showInputMessage="1" showErrorMessage="1" sqref="G14">
      <formula1>$Y$14:$AA$14</formula1>
    </dataValidation>
    <dataValidation type="list" allowBlank="1" showInputMessage="1" showErrorMessage="1" sqref="G15">
      <formula1>$Y$15:$AA$15</formula1>
    </dataValidation>
    <dataValidation type="list" allowBlank="1" showInputMessage="1" showErrorMessage="1" sqref="G16">
      <formula1>$V$16:$AA$16</formula1>
    </dataValidation>
    <dataValidation type="list" allowBlank="1" showInputMessage="1" showErrorMessage="1" sqref="G17">
      <formula1>$W$17:$AA$17</formula1>
    </dataValidation>
    <dataValidation type="list" allowBlank="1" showInputMessage="1" showErrorMessage="1" sqref="G18">
      <formula1>$W$18:$AA$18</formula1>
    </dataValidation>
    <dataValidation type="list" allowBlank="1" showInputMessage="1" showErrorMessage="1" sqref="G19">
      <formula1>$W$19:$AA$19</formula1>
    </dataValidation>
    <dataValidation type="list" allowBlank="1" showInputMessage="1" showErrorMessage="1" sqref="G20">
      <formula1>$W$20:$AA$20</formula1>
    </dataValidation>
    <dataValidation type="list" allowBlank="1" showInputMessage="1" showErrorMessage="1" sqref="G21">
      <formula1>$W$21:$AA$21</formula1>
    </dataValidation>
    <dataValidation type="list" allowBlank="1" showInputMessage="1" showErrorMessage="1" sqref="G22">
      <formula1>$X$22:$Z$22</formula1>
    </dataValidation>
    <dataValidation type="list" allowBlank="1" showInputMessage="1" showErrorMessage="1" sqref="G23">
      <formula1>$X$23:$AA$23</formula1>
    </dataValidation>
    <dataValidation type="list" allowBlank="1" showInputMessage="1" showErrorMessage="1" sqref="G24">
      <formula1>$X$24:$AA$24</formula1>
    </dataValidation>
    <dataValidation type="list" allowBlank="1" showInputMessage="1" showErrorMessage="1" sqref="G25">
      <formula1>$X$25:$AA$25</formula1>
    </dataValidation>
    <dataValidation type="list" allowBlank="1" showInputMessage="1" showErrorMessage="1" sqref="G26">
      <formula1>$W$26:$AA$26</formula1>
    </dataValidation>
    <dataValidation type="list" allowBlank="1" showInputMessage="1" showErrorMessage="1" sqref="G27">
      <formula1>$Y$27:$Z$27</formula1>
    </dataValidation>
    <dataValidation type="list" allowBlank="1" showInputMessage="1" showErrorMessage="1" sqref="G28">
      <formula1>$X$28:$Z$28</formula1>
    </dataValidation>
    <dataValidation type="list" allowBlank="1" showInputMessage="1" showErrorMessage="1" sqref="G30">
      <formula1>$X$30:$AA$30</formula1>
    </dataValidation>
    <dataValidation type="list" allowBlank="1" showInputMessage="1" showErrorMessage="1" sqref="G31">
      <formula1>$X$31:$AA$31</formula1>
    </dataValidation>
    <dataValidation type="list" allowBlank="1" showInputMessage="1" showErrorMessage="1" sqref="G32">
      <formula1>$W$32:$AA$32</formula1>
    </dataValidation>
    <dataValidation type="list" allowBlank="1" showInputMessage="1" showErrorMessage="1" sqref="F4">
      <formula1>$V$3:$X$3</formula1>
    </dataValidation>
    <dataValidation type="list" allowBlank="1" showInputMessage="1" showErrorMessage="1" sqref="G4">
      <formula1>$V$4:$X$4</formula1>
    </dataValidation>
    <dataValidation type="list" allowBlank="1" showInputMessage="1" showErrorMessage="1" sqref="G33">
      <formula1>$Y$33:$Z$33</formula1>
    </dataValidation>
    <dataValidation type="list" allowBlank="1" showInputMessage="1" showErrorMessage="1" sqref="G29">
      <formula1>$X$29:$AA$29</formula1>
    </dataValidation>
  </dataValidations>
  <pageMargins left="0.61" right="0.19685039370078741" top="0.82" bottom="0.19685039370078741" header="0.31496062992125984" footer="0.19685039370078741"/>
  <pageSetup paperSize="8" scale="55"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7"/>
  <sheetViews>
    <sheetView workbookViewId="0">
      <selection activeCell="I4" sqref="I4"/>
    </sheetView>
  </sheetViews>
  <sheetFormatPr defaultRowHeight="13.5" x14ac:dyDescent="0.15"/>
  <sheetData>
    <row r="1" spans="1:36" ht="17.25" x14ac:dyDescent="0.15">
      <c r="A1" s="340" t="s">
        <v>247</v>
      </c>
      <c r="B1" s="340"/>
      <c r="C1" s="340"/>
      <c r="D1" s="340"/>
      <c r="E1" s="340"/>
      <c r="F1" s="340"/>
      <c r="G1" s="340"/>
      <c r="H1" s="340"/>
      <c r="I1" s="340"/>
      <c r="J1" s="340"/>
      <c r="K1" s="94"/>
      <c r="L1" s="95"/>
      <c r="M1" s="95"/>
      <c r="N1" s="95"/>
      <c r="O1" s="95"/>
      <c r="P1" s="95"/>
      <c r="Q1" s="95"/>
      <c r="R1" s="96"/>
      <c r="S1" s="96"/>
      <c r="T1" s="96"/>
      <c r="U1" s="96"/>
      <c r="V1" s="96"/>
      <c r="W1" s="96"/>
      <c r="X1" s="96"/>
      <c r="Y1" s="96"/>
      <c r="Z1" s="96"/>
      <c r="AA1" s="96"/>
    </row>
    <row r="2" spans="1:36" ht="17.25" x14ac:dyDescent="0.15">
      <c r="A2" s="340"/>
      <c r="B2" s="340"/>
      <c r="C2" s="340"/>
      <c r="D2" s="340"/>
      <c r="E2" s="340"/>
      <c r="F2" s="340"/>
      <c r="G2" s="340"/>
      <c r="H2" s="340"/>
      <c r="I2" s="340"/>
      <c r="J2" s="340"/>
      <c r="K2" s="94"/>
      <c r="L2" s="95"/>
      <c r="M2" s="95"/>
      <c r="N2" s="95"/>
      <c r="O2" s="95"/>
      <c r="P2" s="95"/>
      <c r="Q2" s="95"/>
      <c r="R2" s="96"/>
      <c r="S2" s="96"/>
      <c r="T2" s="96"/>
      <c r="U2" s="96"/>
      <c r="V2" s="96"/>
      <c r="W2" s="96"/>
      <c r="X2" s="96"/>
      <c r="Y2" s="96"/>
      <c r="Z2" s="96"/>
      <c r="AA2" s="96"/>
    </row>
    <row r="3" spans="1:36" ht="17.25" x14ac:dyDescent="0.15">
      <c r="A3" s="97"/>
      <c r="B3" s="94"/>
      <c r="C3" s="94"/>
      <c r="D3" s="94"/>
      <c r="E3" s="94"/>
      <c r="F3" s="94"/>
      <c r="G3" s="94"/>
      <c r="H3" s="94"/>
      <c r="I3" s="94"/>
      <c r="J3" s="94"/>
      <c r="K3" s="94"/>
      <c r="L3" s="95"/>
      <c r="M3" s="95"/>
      <c r="N3" s="95"/>
      <c r="O3" s="95"/>
      <c r="P3" s="95"/>
      <c r="Q3" s="95"/>
      <c r="R3" s="96"/>
      <c r="S3" s="96"/>
      <c r="T3" s="96"/>
      <c r="U3" s="96"/>
      <c r="V3" s="96"/>
      <c r="W3" s="96"/>
      <c r="X3" s="96"/>
      <c r="Y3" s="96"/>
      <c r="Z3" s="96"/>
      <c r="AA3" s="96"/>
    </row>
    <row r="4" spans="1:36" ht="17.25" x14ac:dyDescent="0.15">
      <c r="A4" s="98"/>
      <c r="B4" s="94"/>
      <c r="C4" s="94"/>
      <c r="D4" s="94"/>
      <c r="E4" s="94"/>
      <c r="F4" s="94"/>
      <c r="G4" s="94"/>
      <c r="H4" s="94"/>
      <c r="I4" s="94"/>
      <c r="J4" s="94"/>
      <c r="K4" s="94"/>
      <c r="L4" s="95"/>
      <c r="M4" s="95"/>
      <c r="N4" s="95"/>
      <c r="O4" s="95"/>
      <c r="P4" s="95"/>
      <c r="Q4" s="95"/>
      <c r="R4" s="96"/>
      <c r="S4" s="96"/>
      <c r="T4" s="96"/>
      <c r="U4" s="96"/>
      <c r="V4" s="96"/>
      <c r="W4" s="96"/>
      <c r="X4" s="96"/>
      <c r="Y4" s="96"/>
      <c r="Z4" s="96"/>
      <c r="AA4" s="96"/>
    </row>
    <row r="5" spans="1:36" s="99" customFormat="1" ht="15.75" customHeight="1" x14ac:dyDescent="0.15">
      <c r="A5" s="97"/>
      <c r="D5" s="94"/>
      <c r="E5" s="94"/>
      <c r="F5" s="94"/>
      <c r="G5" s="94"/>
      <c r="H5" s="94"/>
      <c r="I5" s="94"/>
      <c r="J5" s="94"/>
      <c r="K5" s="94"/>
      <c r="L5" s="94"/>
      <c r="M5" s="94"/>
      <c r="N5" s="341"/>
      <c r="O5" s="341"/>
      <c r="P5" s="341"/>
      <c r="Q5" s="341"/>
      <c r="R5" s="341"/>
    </row>
    <row r="6" spans="1:36" s="100" customFormat="1" ht="15.75" customHeight="1" x14ac:dyDescent="0.15">
      <c r="D6" s="94"/>
      <c r="E6" s="94"/>
      <c r="F6" s="94"/>
      <c r="G6" s="94"/>
      <c r="H6" s="94"/>
      <c r="I6" s="94"/>
      <c r="J6" s="94"/>
      <c r="K6" s="94"/>
      <c r="L6" s="101"/>
      <c r="M6" s="101"/>
      <c r="N6" s="102"/>
      <c r="O6" s="102"/>
      <c r="P6" s="102"/>
      <c r="Q6" s="342" t="s">
        <v>154</v>
      </c>
      <c r="R6" s="343"/>
      <c r="S6" s="343"/>
      <c r="T6" s="343"/>
      <c r="U6" s="344"/>
      <c r="V6" s="103"/>
      <c r="W6" s="103"/>
      <c r="X6" s="103"/>
    </row>
    <row r="7" spans="1:36" s="100" customFormat="1" ht="15.75" customHeight="1" x14ac:dyDescent="0.15">
      <c r="A7" s="104"/>
      <c r="B7" s="94"/>
      <c r="C7" s="94"/>
      <c r="D7" s="94"/>
      <c r="E7" s="94"/>
      <c r="F7" s="94"/>
      <c r="G7" s="94"/>
      <c r="H7" s="94"/>
      <c r="I7" s="94"/>
      <c r="J7" s="94"/>
      <c r="K7" s="94"/>
      <c r="L7" s="105"/>
      <c r="M7" s="105"/>
      <c r="N7" s="102"/>
      <c r="O7" s="102"/>
      <c r="P7" s="102"/>
      <c r="Q7" s="345"/>
      <c r="R7" s="346"/>
      <c r="S7" s="346"/>
      <c r="T7" s="346"/>
      <c r="U7" s="347"/>
      <c r="V7" s="103"/>
      <c r="W7" s="103"/>
      <c r="X7" s="103"/>
    </row>
    <row r="8" spans="1:36" s="100" customFormat="1" ht="15.75" customHeight="1" x14ac:dyDescent="0.15">
      <c r="A8" s="106"/>
      <c r="B8" s="94"/>
      <c r="C8" s="94"/>
      <c r="D8" s="94"/>
      <c r="E8" s="94"/>
      <c r="F8" s="94"/>
      <c r="G8" s="94"/>
      <c r="H8" s="94"/>
      <c r="I8" s="94"/>
      <c r="J8" s="94"/>
      <c r="K8" s="94"/>
      <c r="L8" s="107"/>
      <c r="M8" s="107"/>
      <c r="N8" s="108"/>
      <c r="O8" s="108"/>
      <c r="P8" s="108"/>
      <c r="Q8" s="109"/>
      <c r="R8" s="109"/>
      <c r="S8" s="109"/>
      <c r="T8" s="109"/>
      <c r="U8" s="109"/>
      <c r="V8" s="109"/>
      <c r="W8" s="109"/>
      <c r="X8" s="109"/>
      <c r="Y8" s="109"/>
      <c r="Z8" s="109"/>
      <c r="AA8" s="109"/>
    </row>
    <row r="9" spans="1:36" s="100" customFormat="1" ht="11.25" customHeight="1" x14ac:dyDescent="0.15">
      <c r="A9" s="110"/>
      <c r="B9" s="110"/>
      <c r="C9" s="111"/>
      <c r="D9" s="111"/>
      <c r="E9" s="111"/>
      <c r="N9" s="111"/>
      <c r="O9" s="111"/>
      <c r="P9" s="111"/>
      <c r="Q9" s="111"/>
      <c r="R9" s="111"/>
      <c r="S9" s="111"/>
      <c r="T9" s="111"/>
      <c r="U9" s="111"/>
      <c r="V9" s="112"/>
      <c r="W9" s="112"/>
      <c r="X9" s="112"/>
      <c r="Y9" s="112"/>
      <c r="Z9" s="112"/>
      <c r="AA9" s="112"/>
    </row>
    <row r="10" spans="1:36" s="113" customFormat="1" ht="18" customHeight="1" x14ac:dyDescent="0.15">
      <c r="A10" s="348" t="s">
        <v>12</v>
      </c>
      <c r="B10" s="348" t="s">
        <v>3</v>
      </c>
      <c r="C10" s="348" t="s">
        <v>155</v>
      </c>
      <c r="D10" s="349" t="s">
        <v>203</v>
      </c>
      <c r="E10" s="350" t="s">
        <v>204</v>
      </c>
      <c r="F10" s="348" t="s">
        <v>0</v>
      </c>
      <c r="G10" s="353" t="s">
        <v>167</v>
      </c>
      <c r="H10" s="331" t="s">
        <v>156</v>
      </c>
      <c r="I10" s="328" t="s">
        <v>157</v>
      </c>
      <c r="J10" s="337" t="s">
        <v>27</v>
      </c>
      <c r="K10" s="339"/>
      <c r="L10" s="332" t="s">
        <v>158</v>
      </c>
      <c r="M10" s="332"/>
      <c r="N10" s="332"/>
      <c r="O10" s="332"/>
      <c r="P10" s="332"/>
      <c r="Q10" s="332"/>
      <c r="R10" s="332"/>
      <c r="S10" s="332"/>
      <c r="T10" s="332"/>
      <c r="U10" s="332"/>
      <c r="V10" s="332"/>
      <c r="W10" s="335" t="s">
        <v>169</v>
      </c>
      <c r="X10" s="332" t="s">
        <v>50</v>
      </c>
      <c r="Y10" s="332"/>
      <c r="Z10" s="332"/>
      <c r="AA10" s="332"/>
      <c r="AB10" s="332"/>
      <c r="AC10" s="332" t="s">
        <v>56</v>
      </c>
      <c r="AD10" s="332"/>
      <c r="AE10" s="332"/>
      <c r="AF10" s="332"/>
      <c r="AG10" s="333" t="s">
        <v>159</v>
      </c>
      <c r="AH10" s="328" t="s">
        <v>160</v>
      </c>
      <c r="AI10" s="330" t="s">
        <v>161</v>
      </c>
      <c r="AJ10" s="326" t="s">
        <v>230</v>
      </c>
    </row>
    <row r="11" spans="1:36" s="113" customFormat="1" ht="26.25" customHeight="1" x14ac:dyDescent="0.15">
      <c r="A11" s="348"/>
      <c r="B11" s="348"/>
      <c r="C11" s="348"/>
      <c r="D11" s="348"/>
      <c r="E11" s="351"/>
      <c r="F11" s="348"/>
      <c r="G11" s="351"/>
      <c r="H11" s="331"/>
      <c r="I11" s="328"/>
      <c r="J11" s="114" t="s">
        <v>175</v>
      </c>
      <c r="K11" s="114" t="s">
        <v>176</v>
      </c>
      <c r="L11" s="332" t="s">
        <v>162</v>
      </c>
      <c r="M11" s="332"/>
      <c r="N11" s="337" t="s">
        <v>168</v>
      </c>
      <c r="O11" s="338"/>
      <c r="P11" s="339"/>
      <c r="Q11" s="332" t="s">
        <v>163</v>
      </c>
      <c r="R11" s="332"/>
      <c r="S11" s="332"/>
      <c r="T11" s="332"/>
      <c r="U11" s="332"/>
      <c r="V11" s="332"/>
      <c r="W11" s="336"/>
      <c r="X11" s="114" t="s">
        <v>164</v>
      </c>
      <c r="Y11" s="114" t="s">
        <v>184</v>
      </c>
      <c r="Z11" s="337" t="s">
        <v>54</v>
      </c>
      <c r="AA11" s="338"/>
      <c r="AB11" s="339"/>
      <c r="AC11" s="117" t="s">
        <v>142</v>
      </c>
      <c r="AD11" s="337" t="s">
        <v>209</v>
      </c>
      <c r="AE11" s="339"/>
      <c r="AF11" s="114" t="s">
        <v>165</v>
      </c>
      <c r="AG11" s="334"/>
      <c r="AH11" s="329"/>
      <c r="AI11" s="331"/>
      <c r="AJ11" s="327"/>
    </row>
    <row r="12" spans="1:36" s="113" customFormat="1" ht="62.25" customHeight="1" x14ac:dyDescent="0.15">
      <c r="A12" s="348"/>
      <c r="B12" s="348"/>
      <c r="C12" s="348"/>
      <c r="D12" s="348"/>
      <c r="E12" s="352"/>
      <c r="F12" s="348"/>
      <c r="G12" s="352"/>
      <c r="H12" s="331"/>
      <c r="I12" s="328"/>
      <c r="J12" s="114" t="s">
        <v>28</v>
      </c>
      <c r="K12" s="114" t="s">
        <v>174</v>
      </c>
      <c r="L12" s="114" t="s">
        <v>205</v>
      </c>
      <c r="M12" s="114" t="s">
        <v>40</v>
      </c>
      <c r="N12" s="114" t="s">
        <v>177</v>
      </c>
      <c r="O12" s="114" t="s">
        <v>178</v>
      </c>
      <c r="P12" s="117" t="s">
        <v>179</v>
      </c>
      <c r="Q12" s="117" t="s">
        <v>180</v>
      </c>
      <c r="R12" s="121" t="s">
        <v>206</v>
      </c>
      <c r="S12" s="121" t="s">
        <v>207</v>
      </c>
      <c r="T12" s="115" t="s">
        <v>181</v>
      </c>
      <c r="U12" s="115" t="s">
        <v>182</v>
      </c>
      <c r="V12" s="115" t="s">
        <v>89</v>
      </c>
      <c r="W12" s="115" t="s">
        <v>183</v>
      </c>
      <c r="X12" s="115" t="s">
        <v>51</v>
      </c>
      <c r="Y12" s="121" t="s">
        <v>185</v>
      </c>
      <c r="Z12" s="121" t="s">
        <v>186</v>
      </c>
      <c r="AA12" s="121" t="s">
        <v>208</v>
      </c>
      <c r="AB12" s="117" t="s">
        <v>187</v>
      </c>
      <c r="AC12" s="115" t="s">
        <v>246</v>
      </c>
      <c r="AD12" s="115" t="s">
        <v>188</v>
      </c>
      <c r="AE12" s="115" t="s">
        <v>189</v>
      </c>
      <c r="AF12" s="115" t="s">
        <v>190</v>
      </c>
      <c r="AG12" s="116" t="s">
        <v>166</v>
      </c>
      <c r="AH12" s="329"/>
      <c r="AI12" s="331"/>
      <c r="AJ12" s="327"/>
    </row>
    <row r="13" spans="1:36" ht="55.5" customHeight="1" x14ac:dyDescent="0.15">
      <c r="A13" s="122" t="s">
        <v>191</v>
      </c>
      <c r="B13" s="122">
        <f>ドライトナー1!$B$2</f>
        <v>0</v>
      </c>
      <c r="C13" s="122">
        <f>ドライトナー1!$B$3</f>
        <v>0</v>
      </c>
      <c r="D13" s="122">
        <f>ドライトナー1!$F$4</f>
        <v>0</v>
      </c>
      <c r="E13" s="122">
        <f>ドライトナー1!$G$4</f>
        <v>0</v>
      </c>
      <c r="F13" s="122" t="str">
        <f>ドライトナー1!$J$34</f>
        <v/>
      </c>
      <c r="G13" s="122">
        <f>ドライトナー1!$H$34</f>
        <v>0</v>
      </c>
      <c r="H13" s="126"/>
      <c r="I13" s="126"/>
      <c r="J13" s="122">
        <f>ドライトナー1!$G$10</f>
        <v>0</v>
      </c>
      <c r="K13" s="122">
        <f>ドライトナー1!$G$11</f>
        <v>0</v>
      </c>
      <c r="L13" s="122">
        <f>ドライトナー1!$G$12</f>
        <v>0</v>
      </c>
      <c r="M13" s="122">
        <f>ドライトナー1!$G$13</f>
        <v>0</v>
      </c>
      <c r="N13" s="122">
        <f>ドライトナー1!$G$14</f>
        <v>0</v>
      </c>
      <c r="O13" s="122">
        <f>ドライトナー1!$G$15</f>
        <v>0</v>
      </c>
      <c r="P13" s="122">
        <f>ドライトナー1!$G$16</f>
        <v>0</v>
      </c>
      <c r="Q13" s="122">
        <f>ドライトナー1!$G$17</f>
        <v>0</v>
      </c>
      <c r="R13" s="122">
        <f>ドライトナー1!$G$18</f>
        <v>0</v>
      </c>
      <c r="S13" s="122">
        <f>ドライトナー1!$G$19</f>
        <v>0</v>
      </c>
      <c r="T13" s="122">
        <f>ドライトナー1!$G$20</f>
        <v>0</v>
      </c>
      <c r="U13" s="122">
        <f>ドライトナー1!$G$21</f>
        <v>0</v>
      </c>
      <c r="V13" s="122">
        <f>ドライトナー1!$G$22</f>
        <v>0</v>
      </c>
      <c r="W13" s="122">
        <f>ドライトナー1!$G$23</f>
        <v>0</v>
      </c>
      <c r="X13" s="122">
        <f>ドライトナー1!$G$24</f>
        <v>0</v>
      </c>
      <c r="Y13" s="122">
        <f>ドライトナー1!$G$25</f>
        <v>0</v>
      </c>
      <c r="Z13" s="122">
        <f>ドライトナー1!$G$26</f>
        <v>0</v>
      </c>
      <c r="AA13" s="122">
        <f>ドライトナー1!$G$27</f>
        <v>0</v>
      </c>
      <c r="AB13" s="122">
        <f>ドライトナー1!$G$28</f>
        <v>0</v>
      </c>
      <c r="AC13" s="122">
        <f>ドライトナー1!$G$29</f>
        <v>0</v>
      </c>
      <c r="AD13" s="122">
        <f>ドライトナー1!$G$30</f>
        <v>0</v>
      </c>
      <c r="AE13" s="122">
        <f>ドライトナー1!$G$31</f>
        <v>0</v>
      </c>
      <c r="AF13" s="122">
        <f>ドライトナー1!$G$32</f>
        <v>0</v>
      </c>
      <c r="AG13" s="122">
        <f>ドライトナー1!$G$33</f>
        <v>0</v>
      </c>
      <c r="AH13" s="126"/>
      <c r="AI13" s="126"/>
      <c r="AJ13" s="170" t="str">
        <f>IF(ドライトナー1!$D$5="","","○")</f>
        <v/>
      </c>
    </row>
    <row r="14" spans="1:36" ht="55.5" customHeight="1" x14ac:dyDescent="0.15">
      <c r="A14" s="122" t="s">
        <v>191</v>
      </c>
      <c r="B14" s="122" t="str">
        <f>ドライトナー2!$B$2</f>
        <v/>
      </c>
      <c r="C14" s="122">
        <f>ドライトナー2!$B$3</f>
        <v>0</v>
      </c>
      <c r="D14" s="122">
        <f>ドライトナー2!$F$4</f>
        <v>0</v>
      </c>
      <c r="E14" s="122">
        <f>ドライトナー2!$G$4</f>
        <v>0</v>
      </c>
      <c r="F14" s="122" t="str">
        <f>ドライトナー2!$J$34</f>
        <v/>
      </c>
      <c r="G14" s="122">
        <f>ドライトナー2!$H$34</f>
        <v>0</v>
      </c>
      <c r="H14" s="126"/>
      <c r="I14" s="126"/>
      <c r="J14" s="122">
        <f>ドライトナー2!$G$10</f>
        <v>0</v>
      </c>
      <c r="K14" s="122">
        <f>ドライトナー2!$G$11</f>
        <v>0</v>
      </c>
      <c r="L14" s="122">
        <f>ドライトナー2!$G$12</f>
        <v>0</v>
      </c>
      <c r="M14" s="122">
        <f>ドライトナー2!$G$13</f>
        <v>0</v>
      </c>
      <c r="N14" s="122">
        <f>ドライトナー2!$G$14</f>
        <v>0</v>
      </c>
      <c r="O14" s="122">
        <f>ドライトナー2!$G$15</f>
        <v>0</v>
      </c>
      <c r="P14" s="122">
        <f>ドライトナー2!$G$16</f>
        <v>0</v>
      </c>
      <c r="Q14" s="122">
        <f>ドライトナー2!$G$17</f>
        <v>0</v>
      </c>
      <c r="R14" s="122">
        <f>ドライトナー2!$G$18</f>
        <v>0</v>
      </c>
      <c r="S14" s="122">
        <f>ドライトナー2!$G$19</f>
        <v>0</v>
      </c>
      <c r="T14" s="122">
        <f>ドライトナー2!$G$20</f>
        <v>0</v>
      </c>
      <c r="U14" s="122">
        <f>ドライトナー2!$G$21</f>
        <v>0</v>
      </c>
      <c r="V14" s="122">
        <f>ドライトナー2!$G$22</f>
        <v>0</v>
      </c>
      <c r="W14" s="122">
        <f>ドライトナー2!$G$23</f>
        <v>0</v>
      </c>
      <c r="X14" s="122">
        <f>ドライトナー2!$G$24</f>
        <v>0</v>
      </c>
      <c r="Y14" s="122">
        <f>ドライトナー2!$G$25</f>
        <v>0</v>
      </c>
      <c r="Z14" s="122">
        <f>ドライトナー2!$G$26</f>
        <v>0</v>
      </c>
      <c r="AA14" s="122">
        <f>ドライトナー2!$G$27</f>
        <v>0</v>
      </c>
      <c r="AB14" s="122">
        <f>ドライトナー2!$G$28</f>
        <v>0</v>
      </c>
      <c r="AC14" s="122">
        <f>ドライトナー2!$G$29</f>
        <v>0</v>
      </c>
      <c r="AD14" s="122">
        <f>ドライトナー2!$G$30</f>
        <v>0</v>
      </c>
      <c r="AE14" s="122">
        <f>ドライトナー2!$G$31</f>
        <v>0</v>
      </c>
      <c r="AF14" s="122">
        <f>ドライトナー2!$G$32</f>
        <v>0</v>
      </c>
      <c r="AG14" s="122">
        <f>ドライトナー2!$G$33</f>
        <v>0</v>
      </c>
      <c r="AH14" s="126"/>
      <c r="AI14" s="126"/>
      <c r="AJ14" s="170" t="str">
        <f>IF(ドライトナー2!$D$5="","","○")</f>
        <v/>
      </c>
    </row>
    <row r="15" spans="1:36" ht="55.5" customHeight="1" x14ac:dyDescent="0.15">
      <c r="A15" s="122" t="s">
        <v>191</v>
      </c>
      <c r="B15" s="122" t="str">
        <f>ドライトナー3!$B$2</f>
        <v/>
      </c>
      <c r="C15" s="122">
        <f>ドライトナー3!$B$3</f>
        <v>0</v>
      </c>
      <c r="D15" s="122">
        <f>ドライトナー3!$F$4</f>
        <v>0</v>
      </c>
      <c r="E15" s="122">
        <f>ドライトナー3!$G$4</f>
        <v>0</v>
      </c>
      <c r="F15" s="122" t="str">
        <f>ドライトナー3!$J$34</f>
        <v/>
      </c>
      <c r="G15" s="122">
        <f>ドライトナー3!$H$34</f>
        <v>0</v>
      </c>
      <c r="H15" s="126"/>
      <c r="I15" s="126"/>
      <c r="J15" s="122">
        <f>ドライトナー3!$G$10</f>
        <v>0</v>
      </c>
      <c r="K15" s="122">
        <f>ドライトナー3!$G$11</f>
        <v>0</v>
      </c>
      <c r="L15" s="122">
        <f>ドライトナー3!$G$12</f>
        <v>0</v>
      </c>
      <c r="M15" s="122">
        <f>ドライトナー3!$G$13</f>
        <v>0</v>
      </c>
      <c r="N15" s="122">
        <f>ドライトナー3!$G$14</f>
        <v>0</v>
      </c>
      <c r="O15" s="122">
        <f>ドライトナー3!$G$15</f>
        <v>0</v>
      </c>
      <c r="P15" s="122">
        <f>ドライトナー3!$G$16</f>
        <v>0</v>
      </c>
      <c r="Q15" s="122">
        <f>ドライトナー3!$G$17</f>
        <v>0</v>
      </c>
      <c r="R15" s="122">
        <f>ドライトナー3!$G$18</f>
        <v>0</v>
      </c>
      <c r="S15" s="122">
        <f>ドライトナー3!$G$19</f>
        <v>0</v>
      </c>
      <c r="T15" s="122">
        <f>ドライトナー3!$G$20</f>
        <v>0</v>
      </c>
      <c r="U15" s="122">
        <f>ドライトナー3!$G$21</f>
        <v>0</v>
      </c>
      <c r="V15" s="122">
        <f>ドライトナー3!$G$22</f>
        <v>0</v>
      </c>
      <c r="W15" s="122">
        <f>ドライトナー3!$G$23</f>
        <v>0</v>
      </c>
      <c r="X15" s="122">
        <f>ドライトナー3!$G$24</f>
        <v>0</v>
      </c>
      <c r="Y15" s="122">
        <f>ドライトナー3!$G$25</f>
        <v>0</v>
      </c>
      <c r="Z15" s="122">
        <f>ドライトナー3!$G$26</f>
        <v>0</v>
      </c>
      <c r="AA15" s="122">
        <f>ドライトナー3!$G$27</f>
        <v>0</v>
      </c>
      <c r="AB15" s="122">
        <f>ドライトナー3!$G$28</f>
        <v>0</v>
      </c>
      <c r="AC15" s="122">
        <f>ドライトナー3!$G$29</f>
        <v>0</v>
      </c>
      <c r="AD15" s="122">
        <f>ドライトナー3!$G$30</f>
        <v>0</v>
      </c>
      <c r="AE15" s="122">
        <f>ドライトナー3!$G$31</f>
        <v>0</v>
      </c>
      <c r="AF15" s="122">
        <f>ドライトナー3!$G$32</f>
        <v>0</v>
      </c>
      <c r="AG15" s="122">
        <f>ドライトナー3!$G$33</f>
        <v>0</v>
      </c>
      <c r="AH15" s="126"/>
      <c r="AI15" s="126"/>
      <c r="AJ15" s="170" t="str">
        <f>IF(ドライトナー3!$D$5="","","○")</f>
        <v/>
      </c>
    </row>
    <row r="16" spans="1:36" ht="55.5" customHeight="1" x14ac:dyDescent="0.15">
      <c r="A16" s="122" t="s">
        <v>191</v>
      </c>
      <c r="B16" s="122" t="str">
        <f>ドライトナー4!$B$2</f>
        <v/>
      </c>
      <c r="C16" s="122">
        <f>ドライトナー4!$B$3</f>
        <v>0</v>
      </c>
      <c r="D16" s="122">
        <f>ドライトナー4!$F$4</f>
        <v>0</v>
      </c>
      <c r="E16" s="122">
        <f>ドライトナー4!$G$4</f>
        <v>0</v>
      </c>
      <c r="F16" s="122" t="str">
        <f>ドライトナー4!$J$34</f>
        <v/>
      </c>
      <c r="G16" s="122">
        <f>ドライトナー4!$H$34</f>
        <v>0</v>
      </c>
      <c r="H16" s="126"/>
      <c r="I16" s="126"/>
      <c r="J16" s="122">
        <f>ドライトナー4!$G$10</f>
        <v>0</v>
      </c>
      <c r="K16" s="122">
        <f>ドライトナー4!$G$11</f>
        <v>0</v>
      </c>
      <c r="L16" s="122">
        <f>ドライトナー4!$G$12</f>
        <v>0</v>
      </c>
      <c r="M16" s="122">
        <f>ドライトナー4!$G$13</f>
        <v>0</v>
      </c>
      <c r="N16" s="122">
        <f>ドライトナー4!$G$14</f>
        <v>0</v>
      </c>
      <c r="O16" s="122">
        <f>ドライトナー4!$G$15</f>
        <v>0</v>
      </c>
      <c r="P16" s="122">
        <f>ドライトナー4!$G$16</f>
        <v>0</v>
      </c>
      <c r="Q16" s="122">
        <f>ドライトナー4!$G$17</f>
        <v>0</v>
      </c>
      <c r="R16" s="122">
        <f>ドライトナー4!$G$18</f>
        <v>0</v>
      </c>
      <c r="S16" s="122">
        <f>ドライトナー4!$G$19</f>
        <v>0</v>
      </c>
      <c r="T16" s="122">
        <f>ドライトナー4!$G$20</f>
        <v>0</v>
      </c>
      <c r="U16" s="122">
        <f>ドライトナー4!$G$21</f>
        <v>0</v>
      </c>
      <c r="V16" s="122">
        <f>ドライトナー4!$G$22</f>
        <v>0</v>
      </c>
      <c r="W16" s="122">
        <f>ドライトナー4!$G$23</f>
        <v>0</v>
      </c>
      <c r="X16" s="122">
        <f>ドライトナー4!$G$24</f>
        <v>0</v>
      </c>
      <c r="Y16" s="122">
        <f>ドライトナー4!$G$25</f>
        <v>0</v>
      </c>
      <c r="Z16" s="122">
        <f>ドライトナー4!$G$26</f>
        <v>0</v>
      </c>
      <c r="AA16" s="122">
        <f>ドライトナー4!$G$27</f>
        <v>0</v>
      </c>
      <c r="AB16" s="122">
        <f>ドライトナー4!$G$28</f>
        <v>0</v>
      </c>
      <c r="AC16" s="122">
        <f>ドライトナー4!$G$29</f>
        <v>0</v>
      </c>
      <c r="AD16" s="122">
        <f>ドライトナー4!$G$30</f>
        <v>0</v>
      </c>
      <c r="AE16" s="122">
        <f>ドライトナー4!$G$31</f>
        <v>0</v>
      </c>
      <c r="AF16" s="122">
        <f>ドライトナー4!$G$32</f>
        <v>0</v>
      </c>
      <c r="AG16" s="122">
        <f>ドライトナー4!$G$33</f>
        <v>0</v>
      </c>
      <c r="AH16" s="126"/>
      <c r="AI16" s="126"/>
      <c r="AJ16" s="170" t="str">
        <f>IF(ドライトナー4!$D$5="","","○")</f>
        <v/>
      </c>
    </row>
    <row r="17" spans="1:36" ht="55.5" customHeight="1" x14ac:dyDescent="0.15">
      <c r="A17" s="122" t="s">
        <v>191</v>
      </c>
      <c r="B17" s="122" t="str">
        <f>ドライトナー5!$B$2</f>
        <v/>
      </c>
      <c r="C17" s="122">
        <f>ドライトナー5!$B$3</f>
        <v>0</v>
      </c>
      <c r="D17" s="122">
        <f>ドライトナー5!$F$4</f>
        <v>0</v>
      </c>
      <c r="E17" s="122">
        <f>ドライトナー5!$G$4</f>
        <v>0</v>
      </c>
      <c r="F17" s="122" t="str">
        <f>ドライトナー5!$J$34</f>
        <v/>
      </c>
      <c r="G17" s="122">
        <f>ドライトナー5!$H$34</f>
        <v>0</v>
      </c>
      <c r="H17" s="126"/>
      <c r="I17" s="126"/>
      <c r="J17" s="122">
        <f>ドライトナー5!$G$10</f>
        <v>0</v>
      </c>
      <c r="K17" s="122">
        <f>ドライトナー5!$G$11</f>
        <v>0</v>
      </c>
      <c r="L17" s="122">
        <f>ドライトナー5!$G$12</f>
        <v>0</v>
      </c>
      <c r="M17" s="122">
        <f>ドライトナー5!$G$13</f>
        <v>0</v>
      </c>
      <c r="N17" s="122">
        <f>ドライトナー5!$G$14</f>
        <v>0</v>
      </c>
      <c r="O17" s="122">
        <f>ドライトナー5!$G$15</f>
        <v>0</v>
      </c>
      <c r="P17" s="122">
        <f>ドライトナー5!$G$16</f>
        <v>0</v>
      </c>
      <c r="Q17" s="122">
        <f>ドライトナー5!$G$17</f>
        <v>0</v>
      </c>
      <c r="R17" s="122">
        <f>ドライトナー5!$G$18</f>
        <v>0</v>
      </c>
      <c r="S17" s="122">
        <f>ドライトナー5!$G$19</f>
        <v>0</v>
      </c>
      <c r="T17" s="122">
        <f>ドライトナー5!$G$20</f>
        <v>0</v>
      </c>
      <c r="U17" s="122">
        <f>ドライトナー5!$G$21</f>
        <v>0</v>
      </c>
      <c r="V17" s="122">
        <f>ドライトナー5!$G$22</f>
        <v>0</v>
      </c>
      <c r="W17" s="122">
        <f>ドライトナー5!$G$23</f>
        <v>0</v>
      </c>
      <c r="X17" s="122">
        <f>ドライトナー5!$G$24</f>
        <v>0</v>
      </c>
      <c r="Y17" s="122">
        <f>ドライトナー5!$G$25</f>
        <v>0</v>
      </c>
      <c r="Z17" s="122">
        <f>ドライトナー5!$G$26</f>
        <v>0</v>
      </c>
      <c r="AA17" s="122">
        <f>ドライトナー5!$G$27</f>
        <v>0</v>
      </c>
      <c r="AB17" s="122">
        <f>ドライトナー5!$G$28</f>
        <v>0</v>
      </c>
      <c r="AC17" s="122">
        <f>ドライトナー5!$G$29</f>
        <v>0</v>
      </c>
      <c r="AD17" s="122">
        <f>ドライトナー5!$G$30</f>
        <v>0</v>
      </c>
      <c r="AE17" s="122">
        <f>ドライトナー5!$G$31</f>
        <v>0</v>
      </c>
      <c r="AF17" s="122">
        <f>ドライトナー5!$G$32</f>
        <v>0</v>
      </c>
      <c r="AG17" s="122">
        <f>ドライトナー5!$G$33</f>
        <v>0</v>
      </c>
      <c r="AH17" s="126"/>
      <c r="AI17" s="126"/>
      <c r="AJ17" s="170" t="str">
        <f>IF(ドライトナー5!$D$5="","","○")</f>
        <v/>
      </c>
    </row>
  </sheetData>
  <mergeCells count="26">
    <mergeCell ref="A1:J2"/>
    <mergeCell ref="N5:R5"/>
    <mergeCell ref="Q6:U7"/>
    <mergeCell ref="A10:A12"/>
    <mergeCell ref="B10:B12"/>
    <mergeCell ref="C10:C12"/>
    <mergeCell ref="D10:D12"/>
    <mergeCell ref="F10:F12"/>
    <mergeCell ref="H10:H12"/>
    <mergeCell ref="I10:I12"/>
    <mergeCell ref="J10:K10"/>
    <mergeCell ref="N11:P11"/>
    <mergeCell ref="E10:E12"/>
    <mergeCell ref="G10:G12"/>
    <mergeCell ref="L10:V10"/>
    <mergeCell ref="AJ10:AJ12"/>
    <mergeCell ref="AH10:AH12"/>
    <mergeCell ref="AI10:AI12"/>
    <mergeCell ref="L11:M11"/>
    <mergeCell ref="Q11:V11"/>
    <mergeCell ref="X10:AB10"/>
    <mergeCell ref="AC10:AF10"/>
    <mergeCell ref="AG10:AG11"/>
    <mergeCell ref="W10:W11"/>
    <mergeCell ref="Z11:AB11"/>
    <mergeCell ref="AD11:AE11"/>
  </mergeCells>
  <phoneticPr fontId="4"/>
  <pageMargins left="0.2" right="0.2"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ドライトナー1</vt:lpstr>
      <vt:lpstr>ドライトナー2</vt:lpstr>
      <vt:lpstr>ドライトナー3</vt:lpstr>
      <vt:lpstr>ドライトナー4</vt:lpstr>
      <vt:lpstr>ドライトナー5</vt:lpstr>
      <vt:lpstr>総括表</vt:lpstr>
      <vt:lpstr>ドライトナー1!Print_Area</vt:lpstr>
      <vt:lpstr>ドライトナー2!Print_Area</vt:lpstr>
      <vt:lpstr>ドライトナー3!Print_Area</vt:lpstr>
      <vt:lpstr>ドライトナー4!Print_Area</vt:lpstr>
      <vt:lpstr>ドライトナー5!Print_Area</vt:lpstr>
      <vt:lpstr>ドライトナー1!Print_Titles</vt:lpstr>
      <vt:lpstr>ドライトナー2!Print_Titles</vt:lpstr>
      <vt:lpstr>ドライトナー3!Print_Titles</vt:lpstr>
      <vt:lpstr>ドライトナー4!Print_Titles</vt:lpstr>
      <vt:lpstr>ドライトナー5!Print_Titles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uekuri</dc:creator>
  <cp:lastModifiedBy>uekuri</cp:lastModifiedBy>
  <cp:lastPrinted>2015-05-21T00:51:42Z</cp:lastPrinted>
  <dcterms:created xsi:type="dcterms:W3CDTF">2014-03-14T08:31:17Z</dcterms:created>
  <dcterms:modified xsi:type="dcterms:W3CDTF">2017-02-16T00:18:59Z</dcterms:modified>
</cp:coreProperties>
</file>